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5\ok\"/>
    </mc:Choice>
  </mc:AlternateContent>
  <xr:revisionPtr revIDLastSave="0" documentId="13_ncr:1_{86CC2E6E-52D8-4269-AF56-9F37888DC3CA}" xr6:coauthVersionLast="47" xr6:coauthVersionMax="47" xr10:uidLastSave="{00000000-0000-0000-0000-000000000000}"/>
  <bookViews>
    <workbookView xWindow="-110" yWindow="-110" windowWidth="38620" windowHeight="21100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ACT!$A$95:$C$214</definedName>
    <definedName name="_xlnm._FilterDatabase" localSheetId="4" hidden="1">EFE!$A$20:$D$44</definedName>
    <definedName name="_xlnm.Print_Area" localSheetId="1">ACT!$A$1:$E$217</definedName>
    <definedName name="_xlnm.Print_Area" localSheetId="6">Conciliacion_Eg!$A$1:$D$46</definedName>
    <definedName name="_xlnm.Print_Area" localSheetId="5">Conciliacion_Ig!$A$1:$D$27</definedName>
    <definedName name="_xlnm.Print_Area" localSheetId="4">EFE!$A$1:$E$141</definedName>
    <definedName name="_xlnm.Print_Area" localSheetId="2">ESF!$A$1:$J$174</definedName>
    <definedName name="_xlnm.Print_Area" localSheetId="3">VHP!$A$1:$E$32</definedName>
    <definedName name="_xlnm.Print_Titles" localSheetId="1">ACT!$1:$6</definedName>
    <definedName name="_xlnm.Print_Titles" localSheetId="4">EFE!$1:$5</definedName>
    <definedName name="_xlnm.Print_Titles" localSheetId="2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60" l="1"/>
  <c r="D39" i="60"/>
  <c r="C29" i="62"/>
  <c r="D101" i="62"/>
  <c r="D99" i="62"/>
  <c r="D93" i="62"/>
  <c r="D91" i="62"/>
  <c r="D90" i="62" s="1"/>
  <c r="D81" i="62"/>
  <c r="D75" i="62"/>
  <c r="D72" i="62"/>
  <c r="D63" i="62"/>
  <c r="D50" i="62"/>
  <c r="C49" i="62"/>
  <c r="C101" i="62"/>
  <c r="C99" i="62"/>
  <c r="C93" i="62"/>
  <c r="C91" i="62"/>
  <c r="C90" i="62" s="1"/>
  <c r="C81" i="62"/>
  <c r="C75" i="62"/>
  <c r="C72" i="62"/>
  <c r="C63" i="62"/>
  <c r="C50" i="62"/>
  <c r="D64" i="59"/>
  <c r="C64" i="59"/>
  <c r="C56" i="59"/>
  <c r="C76" i="59"/>
  <c r="C184" i="60"/>
  <c r="C183" i="60" s="1"/>
  <c r="C98" i="60"/>
  <c r="C105" i="60"/>
  <c r="C115" i="60"/>
  <c r="C10" i="60"/>
  <c r="C9" i="60" s="1"/>
  <c r="C97" i="60" l="1"/>
  <c r="C96" i="60" s="1"/>
  <c r="D62" i="62"/>
  <c r="D49" i="62" s="1"/>
  <c r="D138" i="62" s="1"/>
  <c r="C62" i="62"/>
  <c r="D136" i="62" l="1"/>
  <c r="C136" i="62"/>
  <c r="D134" i="62"/>
  <c r="C134" i="62"/>
  <c r="D124" i="62"/>
  <c r="C124" i="62"/>
  <c r="D38" i="62"/>
  <c r="C38" i="62"/>
  <c r="D29" i="62"/>
  <c r="D21" i="62"/>
  <c r="C21" i="62"/>
  <c r="D16" i="62"/>
  <c r="C16" i="62"/>
  <c r="C44" i="62" l="1"/>
  <c r="C138" i="62"/>
  <c r="C5" i="63"/>
  <c r="C8" i="64" l="1"/>
  <c r="C5" i="64"/>
  <c r="D98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4" i="60"/>
  <c r="D213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7" i="60"/>
  <c r="D166" i="60"/>
  <c r="D165" i="60"/>
  <c r="D164" i="60"/>
  <c r="D163" i="60"/>
  <c r="D162" i="60"/>
  <c r="D161" i="60"/>
  <c r="D160" i="60"/>
  <c r="D159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0" i="60"/>
  <c r="D69" i="60"/>
  <c r="D68" i="60"/>
  <c r="D67" i="60"/>
  <c r="D66" i="60"/>
  <c r="D65" i="60"/>
  <c r="D64" i="60"/>
  <c r="D63" i="60"/>
  <c r="D62" i="60"/>
  <c r="D61" i="60"/>
  <c r="D60" i="60"/>
  <c r="D57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<sst xmlns="http://schemas.openxmlformats.org/spreadsheetml/2006/main" count="835" uniqueCount="592">
  <si>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</si>
  <si>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</si>
  <si>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</si>
  <si>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</si>
  <si>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</si>
  <si>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</si>
  <si>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</si>
  <si>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</si>
  <si>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</si>
  <si>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</si>
  <si>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</si>
  <si>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</si>
  <si>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</si>
  <si>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</si>
  <si>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</si>
  <si>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</si>
  <si>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</si>
  <si>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</si>
  <si>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</si>
  <si>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</si>
  <si>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</si>
  <si>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</si>
  <si>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</si>
  <si>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</si>
  <si>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</si>
  <si>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</si>
  <si>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</si>
  <si>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</si>
  <si>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</si>
  <si>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</si>
  <si>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</si>
  <si>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</si>
  <si>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</si>
  <si>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</si>
  <si>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</si>
  <si>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</si>
  <si>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</si>
  <si>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</si>
  <si>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</si>
  <si>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</si>
  <si>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</si>
  <si>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</si>
  <si>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</si>
  <si>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</si>
  <si>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</si>
  <si>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</si>
  <si>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</si>
  <si>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</si>
  <si>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</si>
  <si>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</si>
  <si>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</si>
  <si>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</si>
  <si>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</si>
  <si>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</si>
  <si>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</si>
  <si>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</si>
  <si>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</si>
  <si>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</si>
  <si>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</si>
  <si>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</si>
  <si>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</si>
  <si>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</si>
  <si>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</si>
  <si>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</si>
  <si>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</si>
  <si>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</si>
  <si>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</si>
  <si>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</si>
  <si>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</si>
  <si>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</si>
  <si>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</si>
  <si>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</si>
  <si>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</si>
  <si>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</si>
  <si>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</si>
  <si>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</si>
  <si>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</si>
  <si>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</si>
  <si>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</si>
  <si>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</si>
  <si>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</si>
  <si>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</si>
  <si>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</si>
  <si>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</si>
  <si>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</si>
  <si>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</si>
  <si>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</si>
  <si>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</si>
  <si>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</si>
  <si>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</si>
  <si>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</si>
  <si>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</si>
  <si>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</si>
  <si>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</si>
  <si>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</si>
  <si>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</si>
  <si>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</si>
  <si>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</si>
  <si>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</si>
  <si>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</si>
  <si>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</si>
  <si>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</si>
  <si>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</si>
  <si>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</si>
  <si>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</si>
  <si>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</si>
  <si>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</si>
  <si>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</si>
  <si>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</si>
  <si>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</si>
  <si>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</si>
  <si>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</si>
  <si>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</si>
  <si>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</si>
  <si>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</si>
  <si>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</si>
  <si>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</si>
  <si>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</si>
  <si>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</si>
  <si>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</si>
  <si>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</si>
  <si>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</si>
  <si>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</si>
  <si>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</si>
  <si>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</si>
  <si>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</si>
  <si>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</si>
  <si>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</si>
  <si>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</si>
  <si>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</si>
  <si>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</si>
  <si>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</si>
  <si>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</si>
  <si>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</si>
  <si>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</si>
  <si>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</si>
  <si>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</si>
  <si>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</si>
  <si>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</si>
  <si>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</si>
  <si>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</si>
  <si>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</si>
  <si>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</si>
  <si>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</si>
  <si>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</si>
  <si>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</si>
  <si>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</si>
  <si>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</si>
  <si>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</si>
  <si>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</si>
  <si>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</si>
  <si>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</si>
  <si>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</si>
  <si>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</si>
  <si>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</si>
  <si>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</si>
  <si>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</si>
  <si>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</si>
  <si>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</si>
  <si>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</si>
  <si>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</si>
  <si>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</si>
  <si>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</si>
  <si>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</si>
  <si>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</si>
  <si>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</si>
  <si>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</si>
  <si>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</si>
  <si>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</si>
  <si>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</si>
  <si>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</si>
  <si>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</si>
  <si>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</si>
  <si>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</si>
  <si>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</si>
  <si>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</si>
  <si>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</si>
  <si>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</si>
  <si>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</si>
  <si>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</si>
  <si>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</si>
  <si>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</si>
  <si>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</si>
  <si>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</si>
  <si>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</si>
  <si>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</si>
  <si>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</si>
  <si>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</si>
  <si>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</si>
  <si>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</si>
  <si>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</si>
  <si>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</si>
  <si>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</si>
  <si>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</si>
  <si>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</si>
  <si>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</si>
  <si>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</si>
  <si>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</si>
  <si>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</si>
  <si>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</si>
  <si>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</si>
  <si>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</si>
  <si>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</si>
  <si>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</si>
  <si>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</si>
  <si>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</si>
  <si>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</si>
  <si>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</si>
  <si>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</si>
  <si>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</si>
  <si>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</si>
  <si>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</si>
  <si>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</si>
  <si>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</si>
  <si>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</si>
  <si>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</si>
  <si>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</si>
  <si>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</si>
  <si>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</si>
  <si>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</si>
  <si>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</si>
  <si>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</si>
  <si>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</si>
  <si>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</si>
  <si>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</si>
  <si>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</si>
  <si>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</si>
  <si>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</si>
  <si>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</si>
  <si>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</si>
  <si>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</si>
  <si>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</si>
  <si>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</si>
  <si>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</si>
  <si>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</si>
  <si>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</si>
  <si>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</si>
  <si>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</si>
  <si>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</si>
  <si>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</si>
  <si>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</si>
  <si>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</si>
  <si>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</si>
  <si>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</si>
  <si>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</si>
  <si>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</si>
  <si>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</si>
  <si>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</si>
  <si>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</si>
  <si>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</si>
  <si>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</si>
  <si>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</si>
  <si>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</si>
  <si>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</si>
  <si>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</si>
  <si>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</si>
  <si>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</si>
  <si>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</si>
  <si>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</si>
  <si>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</si>
  <si>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</si>
  <si>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</si>
  <si>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</si>
  <si>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</si>
  <si>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</si>
  <si>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</si>
  <si>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</si>
  <si>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</si>
  <si>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</si>
  <si>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</si>
  <si>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</si>
  <si>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</si>
  <si>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</si>
  <si>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</si>
  <si>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</si>
  <si>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</si>
  <si>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</si>
  <si>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</si>
  <si>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</si>
  <si>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</si>
  <si>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</si>
  <si>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</si>
  <si>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</si>
  <si>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</si>
  <si>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</si>
  <si>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</si>
  <si>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</si>
  <si>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</si>
  <si>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</si>
  <si>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</si>
  <si>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</si>
  <si>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</si>
  <si>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</si>
  <si>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</si>
  <si>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</si>
  <si>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</si>
  <si>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</si>
  <si>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</si>
  <si>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</si>
  <si>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</si>
  <si>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</si>
  <si>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</si>
  <si>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</si>
  <si>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</si>
  <si>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</si>
  <si>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</si>
  <si>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</si>
  <si>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</si>
  <si>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</si>
  <si>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</si>
  <si>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</si>
  <si>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</si>
  <si>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</si>
  <si>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</si>
  <si>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</si>
  <si>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</si>
  <si>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</si>
  <si>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</si>
  <si>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</si>
  <si>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</si>
  <si>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</si>
  <si>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</si>
  <si>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</si>
  <si>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</si>
  <si>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</si>
  <si>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</si>
  <si>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</si>
  <si>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</si>
  <si>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</si>
  <si>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</si>
  <si>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</si>
  <si>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</si>
  <si>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</si>
  <si>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</si>
  <si>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</si>
  <si>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</si>
  <si>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</si>
  <si>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</si>
  <si>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</si>
  <si>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</si>
  <si>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</si>
  <si>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</si>
  <si>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</si>
  <si>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</si>
  <si>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</si>
  <si>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</si>
  <si>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</si>
  <si>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</si>
  <si>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</si>
  <si>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</si>
  <si>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</si>
  <si>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</si>
  <si>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</si>
  <si>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</si>
  <si>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</si>
  <si>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</si>
  <si>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</si>
  <si>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</si>
  <si>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</si>
  <si>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</si>
  <si>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</si>
  <si>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</si>
  <si>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</si>
  <si>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</si>
  <si>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</si>
  <si>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</si>
  <si>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</si>
  <si>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</si>
  <si>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</si>
  <si>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</si>
  <si>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</si>
  <si>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</si>
  <si>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</si>
  <si>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</si>
  <si>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</si>
  <si>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</si>
  <si>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</si>
  <si>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</si>
  <si>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</si>
  <si>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</si>
  <si>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</si>
  <si>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</si>
  <si>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</si>
  <si>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</si>
  <si>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</si>
  <si>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</si>
  <si>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</si>
  <si>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</si>
  <si>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</si>
  <si>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</si>
  <si>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</si>
  <si>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</si>
  <si>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</si>
  <si>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</si>
  <si>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</si>
  <si>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</si>
  <si>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</si>
  <si>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</si>
  <si>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</si>
  <si>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</si>
  <si>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</si>
  <si>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</si>
  <si>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</si>
  <si>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</si>
  <si>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</si>
  <si>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</si>
  <si>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</si>
  <si>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</si>
  <si>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</si>
  <si>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</si>
  <si>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</si>
  <si>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</si>
  <si>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</si>
  <si>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</si>
  <si>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</si>
  <si>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</si>
  <si>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</si>
  <si>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</si>
  <si>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</si>
  <si>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</si>
  <si>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</si>
  <si>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</si>
  <si>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</si>
  <si>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</si>
  <si>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</si>
  <si>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</si>
  <si>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</si>
  <si>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</si>
  <si>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</si>
  <si>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</si>
  <si>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</si>
  <si>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</si>
  <si>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</si>
  <si>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</si>
  <si>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</si>
  <si>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</si>
  <si>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</si>
  <si>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</si>
  <si>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</si>
  <si>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</si>
  <si>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</si>
  <si>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</si>
  <si>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</si>
  <si>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</si>
  <si>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</si>
  <si>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</si>
  <si>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</si>
  <si>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</si>
  <si>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</si>
  <si>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</si>
  <si>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</si>
  <si>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</si>
  <si>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</si>
  <si>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</si>
  <si>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</si>
  <si>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</si>
  <si>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</si>
  <si>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</si>
  <si>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</si>
  <si>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</si>
  <si>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</si>
  <si>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</si>
  <si>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</si>
  <si>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</si>
  <si>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</si>
  <si>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</si>
  <si>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</si>
  <si>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</si>
  <si>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</si>
  <si>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</si>
  <si>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</si>
  <si>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</si>
  <si>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</si>
  <si>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</si>
  <si>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</si>
  <si>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</si>
  <si>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</si>
  <si>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</si>
  <si>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</si>
  <si>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</si>
  <si>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</si>
  <si>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</si>
  <si>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</si>
  <si>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</si>
  <si>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</si>
  <si>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</si>
  <si>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</si>
  <si>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</si>
  <si>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</si>
  <si>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</si>
  <si>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</si>
  <si>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</si>
  <si>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</si>
  <si>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</si>
  <si>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</si>
  <si>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</si>
  <si>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</si>
  <si>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</si>
  <si>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</si>
  <si>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</si>
  <si>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</si>
  <si>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</si>
  <si>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</si>
  <si>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</si>
  <si>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</si>
  <si>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</si>
  <si>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</si>
  <si>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</si>
  <si>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</si>
  <si>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</si>
  <si>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</si>
  <si>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</si>
  <si>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</si>
  <si>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</si>
  <si>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</si>
  <si>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</si>
  <si>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</si>
  <si>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</si>
  <si>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</si>
  <si>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</si>
  <si>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</si>
  <si>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</si>
  <si>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</si>
  <si>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</si>
  <si>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</si>
  <si>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</si>
  <si>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</si>
  <si>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</si>
  <si>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</si>
  <si>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</si>
  <si>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</si>
  <si>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</si>
  <si>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</si>
  <si>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</si>
  <si>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</si>
  <si>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</si>
  <si>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</si>
  <si>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</si>
  <si>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</si>
  <si>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</si>
  <si>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</si>
  <si>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</si>
  <si>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</si>
  <si>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</si>
  <si>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</si>
  <si>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</si>
  <si>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</si>
  <si>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</si>
  <si>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</si>
  <si>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</si>
  <si>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</si>
  <si>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</si>
  <si>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</si>
  <si>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</si>
  <si>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</si>
  <si>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</si>
  <si>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</si>
  <si>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</si>
  <si>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</si>
  <si>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</si>
  <si>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</si>
  <si>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</si>
  <si>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</si>
  <si>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</si>
  <si>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</si>
  <si>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</si>
  <si>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</si>
  <si>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</si>
  <si>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</si>
  <si>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</si>
  <si>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</si>
  <si>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</si>
  <si>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</si>
  <si>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</si>
  <si>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</si>
  <si>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</si>
  <si>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</si>
  <si>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</si>
  <si>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</si>
  <si>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</si>
  <si>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</si>
  <si>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</si>
  <si>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</si>
  <si>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</si>
  <si>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</si>
  <si>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</si>
  <si>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PARQUE ECOLOGICO METROPOLITANO DE LEON, GTO., -ELISEO MARTINEZ PEREZ-</t>
  </si>
  <si>
    <t>DEL 01 DE ENERO DEL 2025 AL 31 DE DICIEMBRE DEL 2025</t>
  </si>
  <si>
    <t>Otros Productos que Generan Ingresos Corrientes</t>
  </si>
  <si>
    <t>Otros Ingresos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</si>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</sst>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5">
    <xf numFmtId="0" fontId="0" fillId="0" borderId="0" xfId="0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8" fillId="7" borderId="1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7" fillId="7" borderId="1" xfId="13" applyFont="1" applyFill="1" applyBorder="1" applyAlignment="1">
      <alignment horizontal="center" vertical="center"/>
    </xf>
    <xf numFmtId="0" fontId="2" fillId="10" borderId="0" xfId="0" applyFont="1" applyFill="1" applyProtection="1">
      <protection locked="0"/>
    </xf>
    <xf numFmtId="0" fontId="1" fillId="3" borderId="0" xfId="8" applyFont="1" applyFill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10" borderId="3" xfId="0" applyFont="1" applyFill="1" applyBorder="1" applyAlignment="1" applyProtection="1">
      <alignment horizontal="center"/>
      <protection locked="0"/>
    </xf>
    <xf numFmtId="0" fontId="2" fillId="10" borderId="7" xfId="0" applyFont="1" applyFill="1" applyBorder="1" applyProtection="1"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0" borderId="8" xfId="0" applyFont="1" applyFill="1" applyBorder="1" applyAlignment="1" applyProtection="1">
      <alignment horizontal="left" indent="1"/>
      <protection locked="0"/>
    </xf>
    <xf numFmtId="0" fontId="14" fillId="10" borderId="4" xfId="11" applyFont="1" applyFill="1" applyBorder="1" applyAlignment="1" applyProtection="1">
      <alignment horizontal="center"/>
      <protection locked="0"/>
    </xf>
    <xf numFmtId="0" fontId="5" fillId="10" borderId="8" xfId="0" applyFont="1" applyFill="1" applyBorder="1"/>
    <xf numFmtId="0" fontId="14" fillId="10" borderId="8" xfId="11" applyFont="1" applyFill="1" applyBorder="1" applyProtection="1">
      <protection locked="0"/>
    </xf>
    <xf numFmtId="0" fontId="2" fillId="10" borderId="8" xfId="0" applyFont="1" applyFill="1" applyBorder="1" applyProtection="1">
      <protection locked="0"/>
    </xf>
    <xf numFmtId="0" fontId="17" fillId="10" borderId="8" xfId="11" applyFont="1" applyFill="1" applyBorder="1" applyAlignment="1">
      <alignment horizontal="left" indent="3"/>
    </xf>
    <xf numFmtId="0" fontId="1" fillId="10" borderId="5" xfId="0" applyFont="1" applyFill="1" applyBorder="1" applyAlignment="1" applyProtection="1">
      <alignment horizontal="center"/>
      <protection locked="0"/>
    </xf>
    <xf numFmtId="0" fontId="2" fillId="10" borderId="6" xfId="0" applyFont="1" applyFill="1" applyBorder="1" applyProtection="1">
      <protection locked="0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10" borderId="0" xfId="9" applyFont="1" applyFill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 applyAlignment="1">
      <alignment horizontal="center" vertical="center"/>
    </xf>
    <xf numFmtId="0" fontId="12" fillId="5" borderId="0" xfId="9" applyFont="1" applyFill="1" applyAlignment="1">
      <alignment horizontal="center" vertical="center" wrapText="1"/>
    </xf>
    <xf numFmtId="0" fontId="8" fillId="10" borderId="0" xfId="9" applyFont="1" applyFill="1" applyAlignment="1">
      <alignment horizontal="center"/>
    </xf>
    <xf numFmtId="0" fontId="8" fillId="10" borderId="0" xfId="9" applyFont="1" applyFill="1" applyAlignment="1">
      <alignment horizontal="left" indent="2"/>
    </xf>
    <xf numFmtId="0" fontId="8" fillId="10" borderId="0" xfId="9" applyFont="1" applyFill="1"/>
    <xf numFmtId="0" fontId="9" fillId="10" borderId="0" xfId="9" applyFont="1" applyFill="1" applyAlignment="1">
      <alignment horizontal="left" indent="1"/>
    </xf>
    <xf numFmtId="4" fontId="9" fillId="10" borderId="0" xfId="9" applyNumberFormat="1" applyFont="1" applyFill="1"/>
    <xf numFmtId="0" fontId="5" fillId="10" borderId="23" xfId="0" applyFont="1" applyFill="1" applyBorder="1" applyAlignment="1">
      <alignment horizontal="left" vertical="center" wrapText="1" indent="1"/>
    </xf>
    <xf numFmtId="4" fontId="5" fillId="10" borderId="24" xfId="0" applyNumberFormat="1" applyFont="1" applyFill="1" applyBorder="1" applyAlignment="1">
      <alignment horizontal="right" vertical="center" wrapText="1"/>
    </xf>
    <xf numFmtId="0" fontId="5" fillId="10" borderId="25" xfId="0" applyFont="1" applyFill="1" applyBorder="1" applyAlignment="1">
      <alignment horizontal="left" vertical="center" wrapText="1" indent="1"/>
    </xf>
    <xf numFmtId="4" fontId="5" fillId="10" borderId="26" xfId="0" applyNumberFormat="1" applyFont="1" applyFill="1" applyBorder="1" applyAlignment="1">
      <alignment horizontal="right" vertical="center" wrapText="1"/>
    </xf>
    <xf numFmtId="4" fontId="5" fillId="10" borderId="24" xfId="0" applyNumberFormat="1" applyFont="1" applyFill="1" applyBorder="1" applyAlignment="1">
      <alignment vertical="center" wrapText="1"/>
    </xf>
    <xf numFmtId="4" fontId="5" fillId="10" borderId="26" xfId="0" applyNumberFormat="1" applyFont="1" applyFill="1" applyBorder="1" applyAlignment="1">
      <alignment vertical="center" wrapText="1"/>
    </xf>
    <xf numFmtId="0" fontId="9" fillId="10" borderId="0" xfId="8" applyFont="1" applyFill="1"/>
    <xf numFmtId="0" fontId="5" fillId="10" borderId="0" xfId="10" applyFont="1" applyFill="1" applyAlignment="1">
      <alignment horizontal="center" vertical="center"/>
    </xf>
    <xf numFmtId="0" fontId="5" fillId="10" borderId="0" xfId="10" applyFont="1" applyFill="1"/>
    <xf numFmtId="0" fontId="0" fillId="10" borderId="0" xfId="0" applyFill="1"/>
    <xf numFmtId="0" fontId="5" fillId="10" borderId="9" xfId="13" applyFont="1" applyFill="1" applyBorder="1"/>
    <xf numFmtId="0" fontId="8" fillId="10" borderId="9" xfId="13" applyFont="1" applyFill="1" applyBorder="1" applyAlignment="1">
      <alignment vertical="center"/>
    </xf>
    <xf numFmtId="4" fontId="8" fillId="10" borderId="9" xfId="13" applyNumberFormat="1" applyFont="1" applyFill="1" applyBorder="1" applyAlignment="1">
      <alignment horizontal="right" vertical="center"/>
    </xf>
    <xf numFmtId="0" fontId="8" fillId="10" borderId="2" xfId="13" applyFont="1" applyFill="1" applyBorder="1" applyAlignment="1">
      <alignment vertical="center"/>
    </xf>
    <xf numFmtId="0" fontId="8" fillId="10" borderId="12" xfId="13" applyFont="1" applyFill="1" applyBorder="1" applyAlignment="1">
      <alignment vertical="center"/>
    </xf>
    <xf numFmtId="4" fontId="8" fillId="10" borderId="1" xfId="13" applyNumberFormat="1" applyFont="1" applyFill="1" applyBorder="1" applyAlignment="1">
      <alignment horizontal="right" vertical="center" wrapText="1" indent="1"/>
    </xf>
    <xf numFmtId="49" fontId="1" fillId="10" borderId="2" xfId="13" applyNumberFormat="1" applyFont="1" applyFill="1" applyBorder="1" applyAlignment="1">
      <alignment vertical="center"/>
    </xf>
    <xf numFmtId="0" fontId="2" fillId="10" borderId="12" xfId="13" applyFont="1" applyFill="1" applyBorder="1" applyAlignment="1">
      <alignment horizontal="left" vertical="center" indent="1"/>
    </xf>
    <xf numFmtId="4" fontId="2" fillId="10" borderId="1" xfId="13" applyNumberFormat="1" applyFont="1" applyFill="1" applyBorder="1" applyAlignment="1">
      <alignment horizontal="right" vertical="center" wrapText="1" indent="1"/>
    </xf>
    <xf numFmtId="49" fontId="2" fillId="10" borderId="2" xfId="13" applyNumberFormat="1" applyFont="1" applyFill="1" applyBorder="1"/>
    <xf numFmtId="0" fontId="2" fillId="10" borderId="12" xfId="13" applyFont="1" applyFill="1" applyBorder="1" applyAlignment="1">
      <alignment horizontal="left" vertical="center" wrapText="1" indent="1"/>
    </xf>
    <xf numFmtId="0" fontId="18" fillId="10" borderId="0" xfId="10" applyFont="1" applyFill="1"/>
    <xf numFmtId="0" fontId="2" fillId="10" borderId="9" xfId="13" applyFont="1" applyFill="1" applyBorder="1"/>
    <xf numFmtId="0" fontId="2" fillId="10" borderId="9" xfId="13" applyFont="1" applyFill="1" applyBorder="1" applyAlignment="1">
      <alignment vertical="center"/>
    </xf>
    <xf numFmtId="4" fontId="2" fillId="10" borderId="9" xfId="13" applyNumberFormat="1" applyFont="1" applyFill="1" applyBorder="1" applyAlignment="1">
      <alignment horizontal="right" vertical="center"/>
    </xf>
    <xf numFmtId="0" fontId="1" fillId="10" borderId="2" xfId="13" applyFont="1" applyFill="1" applyBorder="1" applyAlignment="1">
      <alignment vertical="center"/>
    </xf>
    <xf numFmtId="0" fontId="1" fillId="10" borderId="12" xfId="13" applyFont="1" applyFill="1" applyBorder="1" applyAlignment="1">
      <alignment vertical="center"/>
    </xf>
    <xf numFmtId="4" fontId="1" fillId="10" borderId="1" xfId="13" applyNumberFormat="1" applyFont="1" applyFill="1" applyBorder="1" applyAlignment="1">
      <alignment horizontal="right" vertical="center" wrapText="1" indent="1"/>
    </xf>
    <xf numFmtId="4" fontId="2" fillId="10" borderId="1" xfId="13" applyNumberFormat="1" applyFont="1" applyFill="1" applyBorder="1" applyAlignment="1">
      <alignment horizontal="right" vertical="center" indent="1"/>
    </xf>
    <xf numFmtId="0" fontId="9" fillId="10" borderId="9" xfId="13" applyFont="1" applyFill="1" applyBorder="1" applyAlignment="1">
      <alignment vertical="center"/>
    </xf>
    <xf numFmtId="4" fontId="9" fillId="10" borderId="9" xfId="13" applyNumberFormat="1" applyFont="1" applyFill="1" applyBorder="1" applyAlignment="1">
      <alignment horizontal="right" vertical="center"/>
    </xf>
    <xf numFmtId="0" fontId="5" fillId="10" borderId="0" xfId="10" applyFont="1" applyFill="1" applyAlignment="1">
      <alignment vertical="center"/>
    </xf>
    <xf numFmtId="0" fontId="7" fillId="10" borderId="0" xfId="10" applyFont="1" applyFill="1"/>
    <xf numFmtId="0" fontId="5" fillId="10" borderId="0" xfId="13" applyFont="1" applyFill="1"/>
    <xf numFmtId="0" fontId="8" fillId="10" borderId="9" xfId="13" applyFont="1" applyFill="1" applyBorder="1" applyAlignment="1">
      <alignment horizontal="right" vertical="center"/>
    </xf>
    <xf numFmtId="0" fontId="2" fillId="10" borderId="2" xfId="13" applyFont="1" applyFill="1" applyBorder="1" applyAlignment="1">
      <alignment vertical="center"/>
    </xf>
    <xf numFmtId="0" fontId="2" fillId="10" borderId="9" xfId="13" applyFont="1" applyFill="1" applyBorder="1" applyAlignment="1">
      <alignment horizontal="left" vertical="center" indent="1"/>
    </xf>
    <xf numFmtId="4" fontId="9" fillId="10" borderId="1" xfId="13" applyNumberFormat="1" applyFont="1" applyFill="1" applyBorder="1" applyAlignment="1">
      <alignment horizontal="right" vertical="center" wrapText="1" indent="1"/>
    </xf>
    <xf numFmtId="0" fontId="5" fillId="10" borderId="2" xfId="13" applyFont="1" applyFill="1" applyBorder="1"/>
    <xf numFmtId="0" fontId="9" fillId="10" borderId="12" xfId="13" applyFont="1" applyFill="1" applyBorder="1" applyAlignment="1">
      <alignment horizontal="left" vertical="center" wrapText="1" indent="1"/>
    </xf>
    <xf numFmtId="0" fontId="9" fillId="10" borderId="2" xfId="13" applyFont="1" applyFill="1" applyBorder="1" applyAlignment="1">
      <alignment horizontal="left" vertical="center"/>
    </xf>
    <xf numFmtId="0" fontId="9" fillId="10" borderId="9" xfId="13" applyFont="1" applyFill="1" applyBorder="1" applyAlignment="1">
      <alignment horizontal="left" vertical="center" indent="1"/>
    </xf>
    <xf numFmtId="0" fontId="9" fillId="10" borderId="9" xfId="13" applyFont="1" applyFill="1" applyBorder="1" applyAlignment="1">
      <alignment horizontal="left" vertical="center" wrapText="1"/>
    </xf>
    <xf numFmtId="4" fontId="9" fillId="10" borderId="9" xfId="13" applyNumberFormat="1" applyFont="1" applyFill="1" applyBorder="1" applyAlignment="1">
      <alignment horizontal="right" vertical="center" wrapText="1" indent="1"/>
    </xf>
    <xf numFmtId="0" fontId="2" fillId="10" borderId="2" xfId="13" applyFont="1" applyFill="1" applyBorder="1" applyAlignment="1">
      <alignment horizontal="left" vertical="center"/>
    </xf>
    <xf numFmtId="0" fontId="2" fillId="10" borderId="2" xfId="13" applyFont="1" applyFill="1" applyBorder="1" applyAlignment="1">
      <alignment horizontal="left"/>
    </xf>
    <xf numFmtId="4" fontId="9" fillId="10" borderId="1" xfId="13" applyNumberFormat="1" applyFont="1" applyFill="1" applyBorder="1" applyAlignment="1">
      <alignment horizontal="right" vertical="center" indent="1"/>
    </xf>
    <xf numFmtId="0" fontId="9" fillId="10" borderId="9" xfId="13" applyFont="1" applyFill="1" applyBorder="1" applyAlignment="1">
      <alignment horizontal="left" vertical="center"/>
    </xf>
    <xf numFmtId="4" fontId="9" fillId="10" borderId="11" xfId="13" applyNumberFormat="1" applyFont="1" applyFill="1" applyBorder="1" applyAlignment="1">
      <alignment horizontal="right" vertical="center" indent="1"/>
    </xf>
    <xf numFmtId="0" fontId="9" fillId="10" borderId="0" xfId="9" applyFont="1" applyFill="1" applyAlignment="1">
      <alignment vertical="center"/>
    </xf>
    <xf numFmtId="0" fontId="12" fillId="5" borderId="0" xfId="8" applyFont="1" applyFill="1"/>
    <xf numFmtId="0" fontId="12" fillId="5" borderId="0" xfId="9" applyFont="1" applyFill="1" applyAlignment="1">
      <alignment horizontal="center"/>
    </xf>
    <xf numFmtId="0" fontId="9" fillId="10" borderId="0" xfId="9" applyFont="1" applyFill="1" applyAlignment="1">
      <alignment horizontal="center"/>
    </xf>
    <xf numFmtId="0" fontId="8" fillId="10" borderId="0" xfId="9" applyFont="1" applyFill="1" applyAlignment="1">
      <alignment horizontal="left" indent="1"/>
    </xf>
    <xf numFmtId="4" fontId="8" fillId="10" borderId="0" xfId="9" applyNumberFormat="1" applyFont="1" applyFill="1"/>
    <xf numFmtId="15" fontId="15" fillId="10" borderId="0" xfId="9" applyNumberFormat="1" applyFont="1" applyFill="1"/>
    <xf numFmtId="0" fontId="15" fillId="10" borderId="0" xfId="9" applyFont="1" applyFill="1"/>
    <xf numFmtId="0" fontId="1" fillId="10" borderId="0" xfId="9" applyFont="1" applyFill="1"/>
    <xf numFmtId="0" fontId="2" fillId="10" borderId="0" xfId="9" applyFont="1" applyFill="1"/>
    <xf numFmtId="0" fontId="8" fillId="10" borderId="0" xfId="9" applyFont="1" applyFill="1" applyAlignment="1">
      <alignment horizontal="left"/>
    </xf>
    <xf numFmtId="0" fontId="9" fillId="10" borderId="0" xfId="9" applyFont="1" applyFill="1" applyAlignment="1">
      <alignment horizontal="left"/>
    </xf>
    <xf numFmtId="0" fontId="8" fillId="10" borderId="0" xfId="14" applyFont="1" applyFill="1" applyAlignment="1">
      <alignment horizontal="center"/>
    </xf>
    <xf numFmtId="0" fontId="7" fillId="10" borderId="0" xfId="14" applyFont="1" applyFill="1"/>
    <xf numFmtId="4" fontId="8" fillId="10" borderId="0" xfId="14" applyNumberFormat="1" applyFont="1" applyFill="1"/>
    <xf numFmtId="0" fontId="9" fillId="10" borderId="0" xfId="14" applyFont="1" applyFill="1" applyAlignment="1">
      <alignment horizontal="center"/>
    </xf>
    <xf numFmtId="0" fontId="5" fillId="10" borderId="0" xfId="14" applyFont="1" applyFill="1"/>
    <xf numFmtId="4" fontId="9" fillId="10" borderId="0" xfId="14" applyNumberFormat="1" applyFont="1" applyFill="1"/>
    <xf numFmtId="0" fontId="8" fillId="10" borderId="0" xfId="14" quotePrefix="1" applyFont="1" applyFill="1" applyAlignment="1">
      <alignment horizontal="left"/>
    </xf>
    <xf numFmtId="0" fontId="9" fillId="10" borderId="0" xfId="14" applyFont="1" applyFill="1"/>
    <xf numFmtId="0" fontId="12" fillId="5" borderId="0" xfId="9" applyFont="1" applyFill="1"/>
    <xf numFmtId="0" fontId="8" fillId="3" borderId="0" xfId="8" applyFont="1" applyFill="1" applyAlignment="1">
      <alignment horizontal="right" vertical="center"/>
    </xf>
    <xf numFmtId="0" fontId="1" fillId="3" borderId="0" xfId="8" applyFont="1" applyFill="1" applyAlignment="1">
      <alignment horizontal="left" vertical="center"/>
    </xf>
    <xf numFmtId="0" fontId="9" fillId="10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10" borderId="0" xfId="8" applyFont="1" applyFill="1" applyAlignment="1">
      <alignment horizontal="center"/>
    </xf>
    <xf numFmtId="4" fontId="9" fillId="10" borderId="0" xfId="8" applyNumberFormat="1" applyFont="1" applyFill="1"/>
    <xf numFmtId="0" fontId="5" fillId="10" borderId="0" xfId="8" applyFont="1" applyFill="1" applyAlignment="1">
      <alignment horizontal="center"/>
    </xf>
    <xf numFmtId="0" fontId="5" fillId="10" borderId="0" xfId="8" applyFont="1" applyFill="1"/>
    <xf numFmtId="0" fontId="20" fillId="10" borderId="0" xfId="8" applyFont="1" applyFill="1"/>
    <xf numFmtId="4" fontId="9" fillId="9" borderId="0" xfId="8" applyNumberFormat="1" applyFont="1" applyFill="1"/>
    <xf numFmtId="4" fontId="8" fillId="10" borderId="0" xfId="8" applyNumberFormat="1" applyFont="1" applyFill="1"/>
    <xf numFmtId="0" fontId="12" fillId="6" borderId="0" xfId="8" applyFont="1" applyFill="1"/>
    <xf numFmtId="10" fontId="8" fillId="3" borderId="0" xfId="8" applyNumberFormat="1" applyFont="1" applyFill="1" applyAlignment="1">
      <alignment horizontal="right" vertical="center"/>
    </xf>
    <xf numFmtId="0" fontId="9" fillId="10" borderId="0" xfId="8" applyFont="1" applyFill="1" applyAlignment="1">
      <alignment horizontal="center" vertical="center"/>
    </xf>
    <xf numFmtId="0" fontId="8" fillId="3" borderId="0" xfId="8" applyFont="1" applyFill="1" applyAlignment="1">
      <alignment vertical="center"/>
    </xf>
    <xf numFmtId="10" fontId="11" fillId="4" borderId="0" xfId="8" applyNumberFormat="1" applyFont="1" applyFill="1"/>
    <xf numFmtId="0" fontId="11" fillId="4" borderId="0" xfId="12" applyFont="1" applyFill="1"/>
    <xf numFmtId="10" fontId="11" fillId="4" borderId="0" xfId="12" applyNumberFormat="1" applyFont="1" applyFill="1"/>
    <xf numFmtId="0" fontId="12" fillId="5" borderId="0" xfId="12" applyFont="1" applyFill="1"/>
    <xf numFmtId="0" fontId="12" fillId="5" borderId="0" xfId="12" applyFont="1" applyFill="1" applyAlignment="1">
      <alignment horizontal="center"/>
    </xf>
    <xf numFmtId="10" fontId="12" fillId="5" borderId="0" xfId="12" applyNumberFormat="1" applyFont="1" applyFill="1" applyAlignment="1">
      <alignment horizontal="center"/>
    </xf>
    <xf numFmtId="0" fontId="1" fillId="10" borderId="0" xfId="12" applyFont="1" applyFill="1" applyAlignment="1">
      <alignment horizontal="center" vertical="center"/>
    </xf>
    <xf numFmtId="0" fontId="1" fillId="10" borderId="0" xfId="12" applyFont="1" applyFill="1" applyAlignment="1">
      <alignment horizontal="left" indent="3"/>
    </xf>
    <xf numFmtId="4" fontId="1" fillId="10" borderId="0" xfId="12" applyNumberFormat="1" applyFont="1" applyFill="1"/>
    <xf numFmtId="10" fontId="2" fillId="10" borderId="0" xfId="12" applyNumberFormat="1" applyFont="1" applyFill="1" applyAlignment="1">
      <alignment horizontal="center"/>
    </xf>
    <xf numFmtId="0" fontId="9" fillId="10" borderId="0" xfId="12" applyFont="1" applyFill="1"/>
    <xf numFmtId="0" fontId="1" fillId="10" borderId="0" xfId="12" applyFont="1" applyFill="1" applyAlignment="1">
      <alignment horizontal="left" indent="2"/>
    </xf>
    <xf numFmtId="0" fontId="1" fillId="10" borderId="0" xfId="12" applyFont="1" applyFill="1" applyAlignment="1">
      <alignment horizontal="left" indent="1"/>
    </xf>
    <xf numFmtId="0" fontId="5" fillId="10" borderId="0" xfId="0" applyFont="1" applyFill="1"/>
    <xf numFmtId="0" fontId="2" fillId="10" borderId="0" xfId="12" applyFont="1" applyFill="1" applyAlignment="1">
      <alignment horizontal="center" vertical="center"/>
    </xf>
    <xf numFmtId="0" fontId="2" fillId="10" borderId="0" xfId="12" applyFont="1" applyFill="1"/>
    <xf numFmtId="4" fontId="2" fillId="10" borderId="0" xfId="12" applyNumberFormat="1" applyFont="1" applyFill="1"/>
    <xf numFmtId="0" fontId="2" fillId="10" borderId="0" xfId="12" applyFont="1" applyFill="1" applyAlignment="1">
      <alignment wrapText="1"/>
    </xf>
    <xf numFmtId="0" fontId="1" fillId="10" borderId="0" xfId="12" applyFont="1" applyFill="1" applyAlignment="1">
      <alignment horizontal="left" wrapText="1" indent="2"/>
    </xf>
    <xf numFmtId="0" fontId="1" fillId="10" borderId="0" xfId="12" applyFont="1" applyFill="1" applyAlignment="1">
      <alignment horizontal="left" wrapText="1" indent="1"/>
    </xf>
    <xf numFmtId="0" fontId="1" fillId="10" borderId="0" xfId="12" applyFont="1" applyFill="1" applyAlignment="1">
      <alignment horizontal="center"/>
    </xf>
    <xf numFmtId="0" fontId="2" fillId="10" borderId="0" xfId="12" applyFont="1" applyFill="1" applyAlignment="1">
      <alignment horizontal="center"/>
    </xf>
    <xf numFmtId="10" fontId="9" fillId="10" borderId="0" xfId="12" applyNumberFormat="1" applyFont="1" applyFill="1"/>
    <xf numFmtId="0" fontId="1" fillId="10" borderId="0" xfId="12" applyFont="1" applyFill="1" applyAlignment="1">
      <alignment horizontal="left" indent="4"/>
    </xf>
    <xf numFmtId="10" fontId="9" fillId="10" borderId="0" xfId="8" applyNumberFormat="1" applyFont="1" applyFill="1"/>
    <xf numFmtId="0" fontId="2" fillId="10" borderId="0" xfId="3" applyFont="1" applyFill="1" applyAlignment="1" applyProtection="1">
      <alignment horizontal="left" vertical="top" wrapTex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9" fillId="10" borderId="0" xfId="8" applyFont="1" applyFill="1" applyAlignment="1">
      <alignment horizontal="left" wrapText="1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49</xdr:row>
      <xdr:rowOff>76200</xdr:rowOff>
    </xdr:from>
    <xdr:ext cx="7404100" cy="7493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68038C22-E1C9-41F2-8D80-2E762980D0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496050"/>
          <a:ext cx="7404100" cy="7493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446227</xdr:colOff>
      <xdr:row>33</xdr:row>
      <xdr:rowOff>29260</xdr:rowOff>
    </xdr:from>
    <xdr:to>
      <xdr:col>5</xdr:col>
      <xdr:colOff>775411</xdr:colOff>
      <xdr:row>34</xdr:row>
      <xdr:rowOff>65837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41D902A-B3DE-2B7C-11E5-BAB7B91D0A71}"/>
            </a:ext>
          </a:extLst>
        </xdr:cNvPr>
        <xdr:cNvSpPr txBox="1"/>
      </xdr:nvSpPr>
      <xdr:spPr>
        <a:xfrm>
          <a:off x="8500262" y="4403750"/>
          <a:ext cx="1814170" cy="168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1</xdr:col>
      <xdr:colOff>3458870</xdr:colOff>
      <xdr:row>19</xdr:row>
      <xdr:rowOff>130454</xdr:rowOff>
    </xdr:from>
    <xdr:to>
      <xdr:col>2</xdr:col>
      <xdr:colOff>510845</xdr:colOff>
      <xdr:row>21</xdr:row>
      <xdr:rowOff>13411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A2FF295-F38E-4745-AA13-375991CB5A6F}"/>
            </a:ext>
          </a:extLst>
        </xdr:cNvPr>
        <xdr:cNvSpPr txBox="1"/>
      </xdr:nvSpPr>
      <xdr:spPr>
        <a:xfrm>
          <a:off x="4190390" y="2661513"/>
          <a:ext cx="1777594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3</xdr:col>
      <xdr:colOff>1075334</xdr:colOff>
      <xdr:row>41</xdr:row>
      <xdr:rowOff>0</xdr:rowOff>
    </xdr:from>
    <xdr:to>
      <xdr:col>4</xdr:col>
      <xdr:colOff>1419149</xdr:colOff>
      <xdr:row>42</xdr:row>
      <xdr:rowOff>21946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F903A8F-FBB9-4789-9A7F-90D190D8CFBD}"/>
            </a:ext>
          </a:extLst>
        </xdr:cNvPr>
        <xdr:cNvSpPr txBox="1"/>
      </xdr:nvSpPr>
      <xdr:spPr>
        <a:xfrm>
          <a:off x="7732166" y="5427878"/>
          <a:ext cx="1741018" cy="153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3</xdr:col>
      <xdr:colOff>1397202</xdr:colOff>
      <xdr:row>45</xdr:row>
      <xdr:rowOff>0</xdr:rowOff>
    </xdr:from>
    <xdr:to>
      <xdr:col>5</xdr:col>
      <xdr:colOff>373074</xdr:colOff>
      <xdr:row>46</xdr:row>
      <xdr:rowOff>51207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C299BA0-DADA-472B-A4AC-3CEFEC1A514C}"/>
            </a:ext>
          </a:extLst>
        </xdr:cNvPr>
        <xdr:cNvSpPr txBox="1"/>
      </xdr:nvSpPr>
      <xdr:spPr>
        <a:xfrm>
          <a:off x="8054034" y="5954573"/>
          <a:ext cx="1858061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292608</xdr:colOff>
      <xdr:row>51</xdr:row>
      <xdr:rowOff>7316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8094B63-91C1-4D8A-9901-489397E5C3BD}"/>
            </a:ext>
          </a:extLst>
        </xdr:cNvPr>
        <xdr:cNvSpPr txBox="1"/>
      </xdr:nvSpPr>
      <xdr:spPr>
        <a:xfrm>
          <a:off x="8054035" y="6612941"/>
          <a:ext cx="1777594" cy="1389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4</xdr:col>
      <xdr:colOff>0</xdr:colOff>
      <xdr:row>91</xdr:row>
      <xdr:rowOff>131673</xdr:rowOff>
    </xdr:from>
    <xdr:to>
      <xdr:col>5</xdr:col>
      <xdr:colOff>380390</xdr:colOff>
      <xdr:row>93</xdr:row>
      <xdr:rowOff>43890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5640EEC-EB04-455B-AE8E-0D220CC42BD8}"/>
            </a:ext>
          </a:extLst>
        </xdr:cNvPr>
        <xdr:cNvSpPr txBox="1"/>
      </xdr:nvSpPr>
      <xdr:spPr>
        <a:xfrm>
          <a:off x="8054035" y="12143231"/>
          <a:ext cx="1865376" cy="1755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3</xdr:col>
      <xdr:colOff>1397202</xdr:colOff>
      <xdr:row>99</xdr:row>
      <xdr:rowOff>0</xdr:rowOff>
    </xdr:from>
    <xdr:to>
      <xdr:col>5</xdr:col>
      <xdr:colOff>321868</xdr:colOff>
      <xdr:row>100</xdr:row>
      <xdr:rowOff>14630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21EF2B1-79CE-4BD6-8639-A2B9CF29D95A}"/>
            </a:ext>
          </a:extLst>
        </xdr:cNvPr>
        <xdr:cNvSpPr txBox="1"/>
      </xdr:nvSpPr>
      <xdr:spPr>
        <a:xfrm>
          <a:off x="8054034" y="13064947"/>
          <a:ext cx="1806855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4</xdr:col>
      <xdr:colOff>0</xdr:colOff>
      <xdr:row>128</xdr:row>
      <xdr:rowOff>0</xdr:rowOff>
    </xdr:from>
    <xdr:to>
      <xdr:col>4</xdr:col>
      <xdr:colOff>1777594</xdr:colOff>
      <xdr:row>129</xdr:row>
      <xdr:rowOff>14631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3DDC412-C5AD-4753-B4F5-4B2CCB4F81E9}"/>
            </a:ext>
          </a:extLst>
        </xdr:cNvPr>
        <xdr:cNvSpPr txBox="1"/>
      </xdr:nvSpPr>
      <xdr:spPr>
        <a:xfrm>
          <a:off x="8054035" y="16883482"/>
          <a:ext cx="1777594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1777594</xdr:colOff>
      <xdr:row>146</xdr:row>
      <xdr:rowOff>14631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476AFA4-95B9-4A6B-B92B-E777D66CE97D}"/>
            </a:ext>
          </a:extLst>
        </xdr:cNvPr>
        <xdr:cNvSpPr txBox="1"/>
      </xdr:nvSpPr>
      <xdr:spPr>
        <a:xfrm>
          <a:off x="8054035" y="19121933"/>
          <a:ext cx="1777594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  <xdr:twoCellAnchor>
    <xdr:from>
      <xdr:col>4</xdr:col>
      <xdr:colOff>0</xdr:colOff>
      <xdr:row>167</xdr:row>
      <xdr:rowOff>0</xdr:rowOff>
    </xdr:from>
    <xdr:to>
      <xdr:col>4</xdr:col>
      <xdr:colOff>1777594</xdr:colOff>
      <xdr:row>168</xdr:row>
      <xdr:rowOff>14630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5792C02C-8137-49E4-8D1B-FB474885A916}"/>
            </a:ext>
          </a:extLst>
        </xdr:cNvPr>
        <xdr:cNvSpPr txBox="1"/>
      </xdr:nvSpPr>
      <xdr:spPr>
        <a:xfrm>
          <a:off x="8054035" y="22018752"/>
          <a:ext cx="1777594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4</xdr:col>
      <xdr:colOff>541325</xdr:colOff>
      <xdr:row>10</xdr:row>
      <xdr:rowOff>14630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73704A0-A6E7-47EE-960C-0A42AB682A90}"/>
            </a:ext>
          </a:extLst>
        </xdr:cNvPr>
        <xdr:cNvSpPr txBox="1"/>
      </xdr:nvSpPr>
      <xdr:spPr>
        <a:xfrm>
          <a:off x="5925312" y="1214323"/>
          <a:ext cx="1777594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775411</xdr:colOff>
      <xdr:row>16</xdr:row>
      <xdr:rowOff>95098</xdr:rowOff>
    </xdr:from>
    <xdr:to>
      <xdr:col>8</xdr:col>
      <xdr:colOff>519379</xdr:colOff>
      <xdr:row>17</xdr:row>
      <xdr:rowOff>109728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A9B69DD-E0C8-4AAF-9C55-7855FB933EE1}"/>
            </a:ext>
          </a:extLst>
        </xdr:cNvPr>
        <xdr:cNvSpPr txBox="1"/>
      </xdr:nvSpPr>
      <xdr:spPr>
        <a:xfrm>
          <a:off x="11645798" y="2414016"/>
          <a:ext cx="1777594" cy="146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1">
              <a:solidFill>
                <a:srgbClr val="002060"/>
              </a:solidFill>
              <a:latin typeface="Aptos" panose="020B0004020202020204" pitchFamily="34" charset="0"/>
            </a:rPr>
            <a:t>SIN INFORMACIÓN QUE REVELAR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zoomScaleNormal="100" workbookViewId="0">
      <selection activeCell="H52" sqref="H52"/>
    </sheetView>
  </sheetViews>
  <sheetFormatPr baseColWidth="10" defaultColWidth="12.90625" defaultRowHeight="10"/>
  <cols>
    <col min="1" max="1" width="14.90625" style="22" customWidth="1"/>
    <col min="2" max="2" width="78.36328125" style="22" customWidth="1"/>
    <col min="3" max="3" width="10.81640625" style="22" bestFit="1" customWidth="1"/>
    <col min="4" max="4" width="12.1796875" style="22" bestFit="1" customWidth="1"/>
    <col min="5" max="16384" width="12.90625" style="22"/>
  </cols>
  <sheetData>
    <row r="1" spans="1:4" ht="11.25" customHeight="1">
      <c r="A1" s="10" t="s">
        <v>586</v>
      </c>
      <c r="B1" s="11"/>
      <c r="C1" s="12" t="s">
        <v>0</v>
      </c>
      <c r="D1" s="13">
        <v>2025</v>
      </c>
    </row>
    <row r="2" spans="1:4" ht="11.25" customHeight="1">
      <c r="A2" s="14" t="s">
        <v>1</v>
      </c>
      <c r="B2" s="23"/>
      <c r="C2" s="24" t="s">
        <v>2</v>
      </c>
      <c r="D2" s="15" t="s">
        <v>590</v>
      </c>
    </row>
    <row r="3" spans="1:4" ht="11.25" customHeight="1">
      <c r="A3" s="14" t="s">
        <v>587</v>
      </c>
      <c r="B3" s="23"/>
      <c r="C3" s="24" t="s">
        <v>3</v>
      </c>
      <c r="D3" s="16" t="s">
        <v>591</v>
      </c>
    </row>
    <row r="4" spans="1:4" ht="11.25" customHeight="1">
      <c r="A4" s="17" t="s">
        <v>4</v>
      </c>
      <c r="B4" s="7"/>
      <c r="C4" s="7"/>
      <c r="D4" s="18"/>
    </row>
    <row r="5" spans="1:4" ht="15" customHeight="1">
      <c r="A5" s="8" t="s">
        <v>5</v>
      </c>
      <c r="B5" s="9" t="s">
        <v>6</v>
      </c>
    </row>
    <row r="6" spans="1:4" ht="10.5">
      <c r="A6" s="25"/>
      <c r="B6" s="26"/>
    </row>
    <row r="7" spans="1:4" ht="10.5">
      <c r="A7" s="27"/>
      <c r="B7" s="28" t="s">
        <v>7</v>
      </c>
    </row>
    <row r="8" spans="1:4" ht="10.5">
      <c r="A8" s="27"/>
      <c r="B8" s="28"/>
    </row>
    <row r="9" spans="1:4" ht="10.5">
      <c r="A9" s="27"/>
      <c r="B9" s="29" t="s">
        <v>8</v>
      </c>
    </row>
    <row r="10" spans="1:4">
      <c r="A10" s="30" t="s">
        <v>36</v>
      </c>
      <c r="B10" s="31" t="s">
        <v>528</v>
      </c>
    </row>
    <row r="11" spans="1:4">
      <c r="A11" s="30" t="s">
        <v>38</v>
      </c>
      <c r="B11" s="31" t="s">
        <v>40</v>
      </c>
    </row>
    <row r="12" spans="1:4">
      <c r="A12" s="30" t="s">
        <v>9</v>
      </c>
      <c r="B12" s="31" t="s">
        <v>10</v>
      </c>
    </row>
    <row r="13" spans="1:4">
      <c r="A13" s="30" t="s">
        <v>11</v>
      </c>
      <c r="B13" s="31" t="s">
        <v>12</v>
      </c>
    </row>
    <row r="14" spans="1:4">
      <c r="A14" s="30" t="s">
        <v>13</v>
      </c>
      <c r="B14" s="31" t="s">
        <v>14</v>
      </c>
    </row>
    <row r="15" spans="1:4">
      <c r="A15" s="30" t="s">
        <v>15</v>
      </c>
      <c r="B15" s="31" t="s">
        <v>16</v>
      </c>
    </row>
    <row r="16" spans="1:4">
      <c r="A16" s="30" t="s">
        <v>17</v>
      </c>
      <c r="B16" s="31" t="s">
        <v>18</v>
      </c>
    </row>
    <row r="17" spans="1:2">
      <c r="A17" s="30" t="s">
        <v>19</v>
      </c>
      <c r="B17" s="31" t="s">
        <v>20</v>
      </c>
    </row>
    <row r="18" spans="1:2">
      <c r="A18" s="30" t="s">
        <v>21</v>
      </c>
      <c r="B18" s="31" t="s">
        <v>22</v>
      </c>
    </row>
    <row r="19" spans="1:2">
      <c r="A19" s="30" t="s">
        <v>23</v>
      </c>
      <c r="B19" s="31" t="s">
        <v>24</v>
      </c>
    </row>
    <row r="20" spans="1:2">
      <c r="A20" s="30" t="s">
        <v>25</v>
      </c>
      <c r="B20" s="31" t="s">
        <v>26</v>
      </c>
    </row>
    <row r="21" spans="1:2">
      <c r="A21" s="30" t="s">
        <v>27</v>
      </c>
      <c r="B21" s="31" t="s">
        <v>28</v>
      </c>
    </row>
    <row r="22" spans="1:2">
      <c r="A22" s="30" t="s">
        <v>29</v>
      </c>
      <c r="B22" s="31" t="s">
        <v>30</v>
      </c>
    </row>
    <row r="23" spans="1:2">
      <c r="A23" s="30" t="s">
        <v>31</v>
      </c>
      <c r="B23" s="31" t="s">
        <v>32</v>
      </c>
    </row>
    <row r="24" spans="1:2">
      <c r="A24" s="30" t="s">
        <v>33</v>
      </c>
      <c r="B24" s="31" t="s">
        <v>34</v>
      </c>
    </row>
    <row r="25" spans="1:2">
      <c r="A25" s="30" t="s">
        <v>35</v>
      </c>
      <c r="B25" s="31" t="s">
        <v>550</v>
      </c>
    </row>
    <row r="26" spans="1:2">
      <c r="A26" s="30" t="s">
        <v>535</v>
      </c>
      <c r="B26" s="31" t="s">
        <v>536</v>
      </c>
    </row>
    <row r="27" spans="1:2">
      <c r="A27" s="30" t="s">
        <v>552</v>
      </c>
      <c r="B27" s="31" t="s">
        <v>551</v>
      </c>
    </row>
    <row r="28" spans="1:2">
      <c r="A28" s="30" t="s">
        <v>41</v>
      </c>
      <c r="B28" s="31" t="s">
        <v>42</v>
      </c>
    </row>
    <row r="29" spans="1:2">
      <c r="A29" s="30" t="s">
        <v>43</v>
      </c>
      <c r="B29" s="31" t="s">
        <v>44</v>
      </c>
    </row>
    <row r="30" spans="1:2">
      <c r="A30" s="30" t="s">
        <v>45</v>
      </c>
      <c r="B30" s="31" t="s">
        <v>555</v>
      </c>
    </row>
    <row r="31" spans="1:2">
      <c r="A31" s="30" t="s">
        <v>46</v>
      </c>
      <c r="B31" s="31" t="s">
        <v>559</v>
      </c>
    </row>
    <row r="32" spans="1:2">
      <c r="A32" s="30" t="s">
        <v>47</v>
      </c>
      <c r="B32" s="31" t="s">
        <v>560</v>
      </c>
    </row>
    <row r="33" spans="1:4">
      <c r="A33" s="30"/>
      <c r="B33" s="32"/>
    </row>
    <row r="34" spans="1:4" ht="10.5">
      <c r="A34" s="27"/>
      <c r="B34" s="29"/>
    </row>
    <row r="35" spans="1:4">
      <c r="A35" s="30" t="s">
        <v>48</v>
      </c>
      <c r="B35" s="32" t="s">
        <v>49</v>
      </c>
    </row>
    <row r="36" spans="1:4">
      <c r="A36" s="30" t="s">
        <v>50</v>
      </c>
      <c r="B36" s="32" t="s">
        <v>51</v>
      </c>
    </row>
    <row r="37" spans="1:4" ht="10.5">
      <c r="A37" s="27"/>
      <c r="B37" s="33"/>
    </row>
    <row r="38" spans="1:4" ht="10.5">
      <c r="A38" s="27"/>
      <c r="B38" s="28" t="s">
        <v>52</v>
      </c>
    </row>
    <row r="39" spans="1:4" ht="10.5">
      <c r="A39" s="27" t="s">
        <v>53</v>
      </c>
      <c r="B39" s="32" t="s">
        <v>54</v>
      </c>
    </row>
    <row r="40" spans="1:4" ht="10.5">
      <c r="A40" s="27"/>
      <c r="B40" s="32" t="s">
        <v>583</v>
      </c>
    </row>
    <row r="41" spans="1:4" ht="10.5">
      <c r="A41" s="27"/>
      <c r="B41" s="34" t="s">
        <v>553</v>
      </c>
    </row>
    <row r="42" spans="1:4" ht="10.5">
      <c r="A42" s="27"/>
      <c r="B42" s="34" t="s">
        <v>554</v>
      </c>
    </row>
    <row r="43" spans="1:4" ht="11" thickBot="1">
      <c r="A43" s="35"/>
      <c r="B43" s="36"/>
    </row>
    <row r="45" spans="1:4">
      <c r="A45" s="160" t="s">
        <v>55</v>
      </c>
      <c r="B45" s="160"/>
      <c r="C45" s="160"/>
      <c r="D45" s="160"/>
    </row>
  </sheetData>
  <sheetProtection formatCells="0" formatColumns="0" formatRows="0" autoFilter="0" pivotTables="0"/>
  <mergeCells count="1">
    <mergeCell ref="A45:D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G216"/>
  <sheetViews>
    <sheetView topLeftCell="A122" zoomScaleNormal="100" workbookViewId="0">
      <selection activeCell="H52" sqref="H52"/>
    </sheetView>
  </sheetViews>
  <sheetFormatPr baseColWidth="10" defaultColWidth="9.08984375" defaultRowHeight="10"/>
  <cols>
    <col min="1" max="1" width="10" style="55" customWidth="1"/>
    <col min="2" max="2" width="72.90625" style="55" bestFit="1" customWidth="1"/>
    <col min="3" max="3" width="11.453125" style="55" bestFit="1" customWidth="1"/>
    <col min="4" max="4" width="10.81640625" style="159" bestFit="1" customWidth="1"/>
    <col min="5" max="5" width="12.1796875" style="55" bestFit="1" customWidth="1"/>
    <col min="6" max="16384" width="9.08984375" style="55"/>
  </cols>
  <sheetData>
    <row r="1" spans="1:7" s="133" customFormat="1" ht="11.25" customHeight="1">
      <c r="A1" s="161" t="str">
        <f>ESF!A1</f>
        <v>PARQUE ECOLOGICO METROPOLITANO DE LEON, GTO., -ELISEO MARTINEZ PEREZ-</v>
      </c>
      <c r="B1" s="161"/>
      <c r="C1" s="161"/>
      <c r="D1" s="132" t="s">
        <v>0</v>
      </c>
      <c r="E1" s="120">
        <f>'Notas a los Edos Financieros'!D1</f>
        <v>2025</v>
      </c>
    </row>
    <row r="2" spans="1:7" s="121" customFormat="1" ht="11.25" customHeight="1">
      <c r="A2" s="161" t="s">
        <v>189</v>
      </c>
      <c r="B2" s="161"/>
      <c r="C2" s="161"/>
      <c r="D2" s="132" t="s">
        <v>2</v>
      </c>
      <c r="E2" s="120" t="str">
        <f>'Notas a los Edos Financieros'!D2</f>
        <v>Anual</v>
      </c>
    </row>
    <row r="3" spans="1:7" s="121" customFormat="1" ht="11.25" customHeight="1">
      <c r="A3" s="161" t="str">
        <f>ESF!A3</f>
        <v>DEL 01 DE ENERO DEL 2025 AL 31 DE DICIEMBRE DEL 2025</v>
      </c>
      <c r="B3" s="161"/>
      <c r="C3" s="161"/>
      <c r="D3" s="132" t="s">
        <v>3</v>
      </c>
      <c r="E3" s="120" t="str">
        <f>'Notas a los Edos Financieros'!D3</f>
        <v>Cuenta Pública</v>
      </c>
    </row>
    <row r="4" spans="1:7" s="121" customFormat="1" ht="11.25" customHeight="1">
      <c r="A4" s="161" t="s">
        <v>4</v>
      </c>
      <c r="B4" s="161"/>
      <c r="C4" s="161"/>
      <c r="D4" s="134"/>
      <c r="E4" s="134"/>
    </row>
    <row r="5" spans="1:7" ht="10.5">
      <c r="A5" s="122" t="s">
        <v>57</v>
      </c>
      <c r="B5" s="123"/>
      <c r="C5" s="123"/>
      <c r="D5" s="135"/>
      <c r="E5" s="123"/>
    </row>
    <row r="7" spans="1:7" ht="10.5">
      <c r="A7" s="136" t="s">
        <v>529</v>
      </c>
      <c r="B7" s="136"/>
      <c r="C7" s="136"/>
      <c r="D7" s="137"/>
      <c r="E7" s="136"/>
    </row>
    <row r="8" spans="1:7" ht="10.5">
      <c r="A8" s="138" t="s">
        <v>59</v>
      </c>
      <c r="B8" s="138" t="s">
        <v>60</v>
      </c>
      <c r="C8" s="139" t="s">
        <v>61</v>
      </c>
      <c r="D8" s="140" t="s">
        <v>264</v>
      </c>
      <c r="E8" s="139" t="s">
        <v>537</v>
      </c>
    </row>
    <row r="9" spans="1:7" ht="10.5">
      <c r="A9" s="141">
        <v>4000</v>
      </c>
      <c r="B9" s="142" t="s">
        <v>528</v>
      </c>
      <c r="C9" s="143">
        <f>+C10+C59</f>
        <v>62218282.469999999</v>
      </c>
      <c r="D9" s="144"/>
      <c r="E9" s="145"/>
    </row>
    <row r="10" spans="1:7" ht="10.5">
      <c r="A10" s="141">
        <v>4100</v>
      </c>
      <c r="B10" s="146" t="s">
        <v>37</v>
      </c>
      <c r="C10" s="143">
        <f>+C11+C21+C27+C30+C36+C40+C49</f>
        <v>38930866.490000002</v>
      </c>
      <c r="D10" s="144"/>
      <c r="E10" s="145"/>
    </row>
    <row r="11" spans="1:7" ht="11.25" customHeight="1">
      <c r="A11" s="141">
        <v>4110</v>
      </c>
      <c r="B11" s="147" t="s">
        <v>190</v>
      </c>
      <c r="C11" s="143">
        <v>0</v>
      </c>
      <c r="D11" s="144" t="str">
        <f>IFERROR(C11/$C$12,"")</f>
        <v/>
      </c>
      <c r="E11" s="145"/>
      <c r="F11" s="148"/>
      <c r="G11" s="148"/>
    </row>
    <row r="12" spans="1:7">
      <c r="A12" s="149">
        <v>4111</v>
      </c>
      <c r="B12" s="150" t="s">
        <v>191</v>
      </c>
      <c r="C12" s="151">
        <v>0</v>
      </c>
      <c r="D12" s="144" t="str">
        <f t="shared" ref="D12:D20" si="0">IFERROR(C12/$C$12,"")</f>
        <v/>
      </c>
      <c r="E12" s="145"/>
    </row>
    <row r="13" spans="1:7">
      <c r="A13" s="149">
        <v>4112</v>
      </c>
      <c r="B13" s="150" t="s">
        <v>192</v>
      </c>
      <c r="C13" s="151">
        <v>0</v>
      </c>
      <c r="D13" s="144" t="str">
        <f t="shared" si="0"/>
        <v/>
      </c>
      <c r="E13" s="145"/>
    </row>
    <row r="14" spans="1:7">
      <c r="A14" s="149">
        <v>4113</v>
      </c>
      <c r="B14" s="150" t="s">
        <v>193</v>
      </c>
      <c r="C14" s="151">
        <v>0</v>
      </c>
      <c r="D14" s="144" t="str">
        <f t="shared" si="0"/>
        <v/>
      </c>
      <c r="E14" s="145"/>
    </row>
    <row r="15" spans="1:7">
      <c r="A15" s="149">
        <v>4114</v>
      </c>
      <c r="B15" s="150" t="s">
        <v>194</v>
      </c>
      <c r="C15" s="151">
        <v>0</v>
      </c>
      <c r="D15" s="144" t="str">
        <f t="shared" si="0"/>
        <v/>
      </c>
      <c r="E15" s="145"/>
    </row>
    <row r="16" spans="1:7">
      <c r="A16" s="149">
        <v>4115</v>
      </c>
      <c r="B16" s="150" t="s">
        <v>195</v>
      </c>
      <c r="C16" s="151">
        <v>0</v>
      </c>
      <c r="D16" s="144" t="str">
        <f t="shared" si="0"/>
        <v/>
      </c>
      <c r="E16" s="145"/>
    </row>
    <row r="17" spans="1:5">
      <c r="A17" s="149">
        <v>4116</v>
      </c>
      <c r="B17" s="150" t="s">
        <v>196</v>
      </c>
      <c r="C17" s="151">
        <v>0</v>
      </c>
      <c r="D17" s="144" t="str">
        <f t="shared" si="0"/>
        <v/>
      </c>
      <c r="E17" s="145"/>
    </row>
    <row r="18" spans="1:5">
      <c r="A18" s="149">
        <v>4117</v>
      </c>
      <c r="B18" s="150" t="s">
        <v>197</v>
      </c>
      <c r="C18" s="151">
        <v>0</v>
      </c>
      <c r="D18" s="144" t="str">
        <f t="shared" si="0"/>
        <v/>
      </c>
      <c r="E18" s="145"/>
    </row>
    <row r="19" spans="1:5" ht="20">
      <c r="A19" s="149">
        <v>4118</v>
      </c>
      <c r="B19" s="152" t="s">
        <v>198</v>
      </c>
      <c r="C19" s="151">
        <v>0</v>
      </c>
      <c r="D19" s="144" t="str">
        <f t="shared" si="0"/>
        <v/>
      </c>
      <c r="E19" s="145"/>
    </row>
    <row r="20" spans="1:5">
      <c r="A20" s="149">
        <v>4119</v>
      </c>
      <c r="B20" s="150" t="s">
        <v>199</v>
      </c>
      <c r="C20" s="151">
        <v>0</v>
      </c>
      <c r="D20" s="144" t="str">
        <f t="shared" si="0"/>
        <v/>
      </c>
      <c r="E20" s="145"/>
    </row>
    <row r="21" spans="1:5" ht="10.5">
      <c r="A21" s="141">
        <v>4120</v>
      </c>
      <c r="B21" s="147" t="s">
        <v>200</v>
      </c>
      <c r="C21" s="143">
        <v>0</v>
      </c>
      <c r="D21" s="144" t="str">
        <f t="shared" ref="D21:D26" si="1">IFERROR(C21/$C$21,"")</f>
        <v/>
      </c>
      <c r="E21" s="145"/>
    </row>
    <row r="22" spans="1:5">
      <c r="A22" s="149">
        <v>4121</v>
      </c>
      <c r="B22" s="150" t="s">
        <v>201</v>
      </c>
      <c r="C22" s="151">
        <v>0</v>
      </c>
      <c r="D22" s="144" t="str">
        <f t="shared" si="1"/>
        <v/>
      </c>
      <c r="E22" s="145"/>
    </row>
    <row r="23" spans="1:5">
      <c r="A23" s="149">
        <v>4122</v>
      </c>
      <c r="B23" s="150" t="s">
        <v>202</v>
      </c>
      <c r="C23" s="151">
        <v>0</v>
      </c>
      <c r="D23" s="144" t="str">
        <f t="shared" si="1"/>
        <v/>
      </c>
      <c r="E23" s="145"/>
    </row>
    <row r="24" spans="1:5">
      <c r="A24" s="149">
        <v>4123</v>
      </c>
      <c r="B24" s="150" t="s">
        <v>203</v>
      </c>
      <c r="C24" s="151">
        <v>0</v>
      </c>
      <c r="D24" s="144" t="str">
        <f t="shared" si="1"/>
        <v/>
      </c>
      <c r="E24" s="145"/>
    </row>
    <row r="25" spans="1:5">
      <c r="A25" s="149">
        <v>4124</v>
      </c>
      <c r="B25" s="150" t="s">
        <v>204</v>
      </c>
      <c r="C25" s="151">
        <v>0</v>
      </c>
      <c r="D25" s="144" t="str">
        <f t="shared" si="1"/>
        <v/>
      </c>
      <c r="E25" s="145"/>
    </row>
    <row r="26" spans="1:5">
      <c r="A26" s="149">
        <v>4129</v>
      </c>
      <c r="B26" s="150" t="s">
        <v>205</v>
      </c>
      <c r="C26" s="151">
        <v>0</v>
      </c>
      <c r="D26" s="144" t="str">
        <f t="shared" si="1"/>
        <v/>
      </c>
      <c r="E26" s="145"/>
    </row>
    <row r="27" spans="1:5" ht="10.5">
      <c r="A27" s="141">
        <v>4130</v>
      </c>
      <c r="B27" s="147" t="s">
        <v>206</v>
      </c>
      <c r="C27" s="143">
        <v>0</v>
      </c>
      <c r="D27" s="144" t="str">
        <f>IFERROR(C27/$C$27,"")</f>
        <v/>
      </c>
      <c r="E27" s="145"/>
    </row>
    <row r="28" spans="1:5">
      <c r="A28" s="149">
        <v>4131</v>
      </c>
      <c r="B28" s="150" t="s">
        <v>207</v>
      </c>
      <c r="C28" s="151">
        <v>0</v>
      </c>
      <c r="D28" s="144" t="str">
        <f>IFERROR(C28/$C$27,"")</f>
        <v/>
      </c>
      <c r="E28" s="145"/>
    </row>
    <row r="29" spans="1:5" ht="20">
      <c r="A29" s="149">
        <v>4132</v>
      </c>
      <c r="B29" s="152" t="s">
        <v>208</v>
      </c>
      <c r="C29" s="151">
        <v>0</v>
      </c>
      <c r="D29" s="144" t="str">
        <f>IFERROR(C29/$C$27,"")</f>
        <v/>
      </c>
      <c r="E29" s="145"/>
    </row>
    <row r="30" spans="1:5" ht="10.5">
      <c r="A30" s="141">
        <v>4140</v>
      </c>
      <c r="B30" s="147" t="s">
        <v>209</v>
      </c>
      <c r="C30" s="143">
        <v>0</v>
      </c>
      <c r="D30" s="144" t="str">
        <f t="shared" ref="D30:D35" si="2">IFERROR(C30/$C$30,"")</f>
        <v/>
      </c>
      <c r="E30" s="145"/>
    </row>
    <row r="31" spans="1:5">
      <c r="A31" s="149">
        <v>4141</v>
      </c>
      <c r="B31" s="150" t="s">
        <v>210</v>
      </c>
      <c r="C31" s="151">
        <v>0</v>
      </c>
      <c r="D31" s="144" t="str">
        <f t="shared" si="2"/>
        <v/>
      </c>
      <c r="E31" s="145"/>
    </row>
    <row r="32" spans="1:5">
      <c r="A32" s="149">
        <v>4143</v>
      </c>
      <c r="B32" s="150" t="s">
        <v>211</v>
      </c>
      <c r="C32" s="151">
        <v>0</v>
      </c>
      <c r="D32" s="144" t="str">
        <f t="shared" si="2"/>
        <v/>
      </c>
      <c r="E32" s="145"/>
    </row>
    <row r="33" spans="1:5">
      <c r="A33" s="149">
        <v>4144</v>
      </c>
      <c r="B33" s="150" t="s">
        <v>212</v>
      </c>
      <c r="C33" s="151">
        <v>0</v>
      </c>
      <c r="D33" s="144" t="str">
        <f t="shared" si="2"/>
        <v/>
      </c>
      <c r="E33" s="145"/>
    </row>
    <row r="34" spans="1:5" ht="20">
      <c r="A34" s="149">
        <v>4145</v>
      </c>
      <c r="B34" s="152" t="s">
        <v>213</v>
      </c>
      <c r="C34" s="151">
        <v>0</v>
      </c>
      <c r="D34" s="144" t="str">
        <f t="shared" si="2"/>
        <v/>
      </c>
      <c r="E34" s="145"/>
    </row>
    <row r="35" spans="1:5">
      <c r="A35" s="149">
        <v>4149</v>
      </c>
      <c r="B35" s="150" t="s">
        <v>214</v>
      </c>
      <c r="C35" s="151">
        <v>0</v>
      </c>
      <c r="D35" s="144" t="str">
        <f t="shared" si="2"/>
        <v/>
      </c>
      <c r="E35" s="145"/>
    </row>
    <row r="36" spans="1:5" ht="10.5">
      <c r="A36" s="141">
        <v>4150</v>
      </c>
      <c r="B36" s="147" t="s">
        <v>215</v>
      </c>
      <c r="C36" s="143">
        <v>911094.99</v>
      </c>
      <c r="D36" s="144">
        <f>IFERROR(C36/$C$36,"")</f>
        <v>1</v>
      </c>
      <c r="E36" s="145"/>
    </row>
    <row r="37" spans="1:5">
      <c r="A37" s="149">
        <v>4151</v>
      </c>
      <c r="B37" s="150" t="s">
        <v>215</v>
      </c>
      <c r="C37" s="151">
        <v>0</v>
      </c>
      <c r="D37" s="144">
        <f>IFERROR(C37/$C$36,"")</f>
        <v>0</v>
      </c>
      <c r="E37" s="145"/>
    </row>
    <row r="38" spans="1:5" ht="20">
      <c r="A38" s="149">
        <v>4154</v>
      </c>
      <c r="B38" s="152" t="s">
        <v>216</v>
      </c>
      <c r="C38" s="151">
        <v>0</v>
      </c>
      <c r="D38" s="144">
        <f>IFERROR(C38/$C$36,"")</f>
        <v>0</v>
      </c>
      <c r="E38" s="145"/>
    </row>
    <row r="39" spans="1:5">
      <c r="A39" s="149">
        <v>4159</v>
      </c>
      <c r="B39" s="152" t="s">
        <v>588</v>
      </c>
      <c r="C39" s="151">
        <v>911094.99</v>
      </c>
      <c r="D39" s="144">
        <f>IFERROR(C39/$C$36,"")</f>
        <v>1</v>
      </c>
      <c r="E39" s="145"/>
    </row>
    <row r="40" spans="1:5" ht="10.5">
      <c r="A40" s="141">
        <v>4160</v>
      </c>
      <c r="B40" s="147" t="s">
        <v>217</v>
      </c>
      <c r="C40" s="143">
        <v>0</v>
      </c>
      <c r="D40" s="144" t="str">
        <f t="shared" ref="D40:D48" si="3">IFERROR(C40/$C$40,"")</f>
        <v/>
      </c>
      <c r="E40" s="145"/>
    </row>
    <row r="41" spans="1:5">
      <c r="A41" s="149">
        <v>4161</v>
      </c>
      <c r="B41" s="150" t="s">
        <v>218</v>
      </c>
      <c r="C41" s="151">
        <v>0</v>
      </c>
      <c r="D41" s="144" t="str">
        <f t="shared" si="3"/>
        <v/>
      </c>
      <c r="E41" s="145"/>
    </row>
    <row r="42" spans="1:5">
      <c r="A42" s="149">
        <v>4162</v>
      </c>
      <c r="B42" s="150" t="s">
        <v>219</v>
      </c>
      <c r="C42" s="151">
        <v>0</v>
      </c>
      <c r="D42" s="144" t="str">
        <f t="shared" si="3"/>
        <v/>
      </c>
      <c r="E42" s="145"/>
    </row>
    <row r="43" spans="1:5">
      <c r="A43" s="149">
        <v>4163</v>
      </c>
      <c r="B43" s="150" t="s">
        <v>220</v>
      </c>
      <c r="C43" s="151">
        <v>0</v>
      </c>
      <c r="D43" s="144" t="str">
        <f t="shared" si="3"/>
        <v/>
      </c>
      <c r="E43" s="145"/>
    </row>
    <row r="44" spans="1:5">
      <c r="A44" s="149">
        <v>4164</v>
      </c>
      <c r="B44" s="150" t="s">
        <v>221</v>
      </c>
      <c r="C44" s="151">
        <v>0</v>
      </c>
      <c r="D44" s="144" t="str">
        <f t="shared" si="3"/>
        <v/>
      </c>
      <c r="E44" s="145"/>
    </row>
    <row r="45" spans="1:5">
      <c r="A45" s="149">
        <v>4165</v>
      </c>
      <c r="B45" s="150" t="s">
        <v>222</v>
      </c>
      <c r="C45" s="151">
        <v>0</v>
      </c>
      <c r="D45" s="144" t="str">
        <f t="shared" si="3"/>
        <v/>
      </c>
      <c r="E45" s="145"/>
    </row>
    <row r="46" spans="1:5" ht="20">
      <c r="A46" s="149">
        <v>4166</v>
      </c>
      <c r="B46" s="152" t="s">
        <v>223</v>
      </c>
      <c r="C46" s="151">
        <v>0</v>
      </c>
      <c r="D46" s="144" t="str">
        <f t="shared" si="3"/>
        <v/>
      </c>
      <c r="E46" s="145"/>
    </row>
    <row r="47" spans="1:5">
      <c r="A47" s="149">
        <v>4168</v>
      </c>
      <c r="B47" s="150" t="s">
        <v>224</v>
      </c>
      <c r="C47" s="151">
        <v>0</v>
      </c>
      <c r="D47" s="144" t="str">
        <f t="shared" si="3"/>
        <v/>
      </c>
      <c r="E47" s="145"/>
    </row>
    <row r="48" spans="1:5">
      <c r="A48" s="149">
        <v>4169</v>
      </c>
      <c r="B48" s="150" t="s">
        <v>225</v>
      </c>
      <c r="C48" s="151">
        <v>0</v>
      </c>
      <c r="D48" s="144" t="str">
        <f t="shared" si="3"/>
        <v/>
      </c>
      <c r="E48" s="145"/>
    </row>
    <row r="49" spans="1:5" ht="10.5">
      <c r="A49" s="141">
        <v>4170</v>
      </c>
      <c r="B49" s="147" t="s">
        <v>530</v>
      </c>
      <c r="C49" s="143">
        <v>38019771.5</v>
      </c>
      <c r="D49" s="144">
        <f>IFERROR(C49/$C$49,"")</f>
        <v>1</v>
      </c>
      <c r="E49" s="145"/>
    </row>
    <row r="50" spans="1:5">
      <c r="A50" s="149">
        <v>4171</v>
      </c>
      <c r="B50" s="150" t="s">
        <v>226</v>
      </c>
      <c r="C50" s="151">
        <v>0</v>
      </c>
      <c r="D50" s="144">
        <f t="shared" ref="D50:D58" si="4">IFERROR(C50/$C$49,"")</f>
        <v>0</v>
      </c>
      <c r="E50" s="145"/>
    </row>
    <row r="51" spans="1:5">
      <c r="A51" s="149">
        <v>4172</v>
      </c>
      <c r="B51" s="150" t="s">
        <v>227</v>
      </c>
      <c r="C51" s="151">
        <v>0</v>
      </c>
      <c r="D51" s="144">
        <f t="shared" si="4"/>
        <v>0</v>
      </c>
      <c r="E51" s="145"/>
    </row>
    <row r="52" spans="1:5" ht="20">
      <c r="A52" s="149">
        <v>4173</v>
      </c>
      <c r="B52" s="152" t="s">
        <v>228</v>
      </c>
      <c r="C52" s="151">
        <v>27830964.300000001</v>
      </c>
      <c r="D52" s="144">
        <f t="shared" si="4"/>
        <v>0.73201292911505267</v>
      </c>
      <c r="E52" s="145"/>
    </row>
    <row r="53" spans="1:5" ht="20">
      <c r="A53" s="149">
        <v>4174</v>
      </c>
      <c r="B53" s="152" t="s">
        <v>229</v>
      </c>
      <c r="C53" s="151">
        <v>0</v>
      </c>
      <c r="D53" s="144">
        <f t="shared" si="4"/>
        <v>0</v>
      </c>
      <c r="E53" s="145"/>
    </row>
    <row r="54" spans="1:5" ht="20">
      <c r="A54" s="149">
        <v>4175</v>
      </c>
      <c r="B54" s="152" t="s">
        <v>230</v>
      </c>
      <c r="C54" s="151">
        <v>0</v>
      </c>
      <c r="D54" s="144">
        <f t="shared" si="4"/>
        <v>0</v>
      </c>
      <c r="E54" s="145"/>
    </row>
    <row r="55" spans="1:5" ht="20">
      <c r="A55" s="149">
        <v>4176</v>
      </c>
      <c r="B55" s="152" t="s">
        <v>231</v>
      </c>
      <c r="C55" s="151">
        <v>0</v>
      </c>
      <c r="D55" s="144">
        <f t="shared" si="4"/>
        <v>0</v>
      </c>
      <c r="E55" s="145"/>
    </row>
    <row r="56" spans="1:5" ht="20">
      <c r="A56" s="149">
        <v>4177</v>
      </c>
      <c r="B56" s="152" t="s">
        <v>232</v>
      </c>
      <c r="C56" s="151">
        <v>0</v>
      </c>
      <c r="D56" s="144">
        <f t="shared" si="4"/>
        <v>0</v>
      </c>
      <c r="E56" s="145"/>
    </row>
    <row r="57" spans="1:5" ht="20">
      <c r="A57" s="149">
        <v>4178</v>
      </c>
      <c r="B57" s="152" t="s">
        <v>233</v>
      </c>
      <c r="C57" s="151">
        <v>0</v>
      </c>
      <c r="D57" s="144">
        <f t="shared" si="4"/>
        <v>0</v>
      </c>
      <c r="E57" s="145"/>
    </row>
    <row r="58" spans="1:5">
      <c r="A58" s="149">
        <v>4179</v>
      </c>
      <c r="B58" s="152" t="s">
        <v>589</v>
      </c>
      <c r="C58" s="151">
        <v>10188807.199999999</v>
      </c>
      <c r="D58" s="144">
        <f t="shared" si="4"/>
        <v>0.26798707088494728</v>
      </c>
      <c r="E58" s="145"/>
    </row>
    <row r="59" spans="1:5" ht="31.5">
      <c r="A59" s="141">
        <v>4200</v>
      </c>
      <c r="B59" s="153" t="s">
        <v>234</v>
      </c>
      <c r="C59" s="143">
        <v>23287415.98</v>
      </c>
      <c r="D59" s="144"/>
      <c r="E59" s="145"/>
    </row>
    <row r="60" spans="1:5" ht="21">
      <c r="A60" s="141">
        <v>4210</v>
      </c>
      <c r="B60" s="154" t="s">
        <v>235</v>
      </c>
      <c r="C60" s="143">
        <v>0</v>
      </c>
      <c r="D60" s="144" t="str">
        <f t="shared" ref="D60:D65" si="5">IFERROR(C60/$C$60,"")</f>
        <v/>
      </c>
      <c r="E60" s="145"/>
    </row>
    <row r="61" spans="1:5">
      <c r="A61" s="149">
        <v>4211</v>
      </c>
      <c r="B61" s="150" t="s">
        <v>236</v>
      </c>
      <c r="C61" s="151">
        <v>0</v>
      </c>
      <c r="D61" s="144" t="str">
        <f t="shared" si="5"/>
        <v/>
      </c>
      <c r="E61" s="145"/>
    </row>
    <row r="62" spans="1:5">
      <c r="A62" s="149">
        <v>4212</v>
      </c>
      <c r="B62" s="150" t="s">
        <v>237</v>
      </c>
      <c r="C62" s="151">
        <v>0</v>
      </c>
      <c r="D62" s="144" t="str">
        <f t="shared" si="5"/>
        <v/>
      </c>
      <c r="E62" s="145"/>
    </row>
    <row r="63" spans="1:5">
      <c r="A63" s="149">
        <v>4213</v>
      </c>
      <c r="B63" s="150" t="s">
        <v>238</v>
      </c>
      <c r="C63" s="151">
        <v>0</v>
      </c>
      <c r="D63" s="144" t="str">
        <f t="shared" si="5"/>
        <v/>
      </c>
      <c r="E63" s="145"/>
    </row>
    <row r="64" spans="1:5">
      <c r="A64" s="149">
        <v>4214</v>
      </c>
      <c r="B64" s="150" t="s">
        <v>239</v>
      </c>
      <c r="C64" s="151">
        <v>0</v>
      </c>
      <c r="D64" s="144" t="str">
        <f t="shared" si="5"/>
        <v/>
      </c>
      <c r="E64" s="145"/>
    </row>
    <row r="65" spans="1:5">
      <c r="A65" s="149">
        <v>4215</v>
      </c>
      <c r="B65" s="150" t="s">
        <v>240</v>
      </c>
      <c r="C65" s="151">
        <v>0</v>
      </c>
      <c r="D65" s="144" t="str">
        <f t="shared" si="5"/>
        <v/>
      </c>
      <c r="E65" s="145"/>
    </row>
    <row r="66" spans="1:5" ht="10.5">
      <c r="A66" s="141">
        <v>4220</v>
      </c>
      <c r="B66" s="147" t="s">
        <v>241</v>
      </c>
      <c r="C66" s="143">
        <v>23287415.98</v>
      </c>
      <c r="D66" s="144">
        <f>IFERROR(C66/$C$66,"")</f>
        <v>1</v>
      </c>
      <c r="E66" s="145"/>
    </row>
    <row r="67" spans="1:5">
      <c r="A67" s="149">
        <v>4221</v>
      </c>
      <c r="B67" s="150" t="s">
        <v>242</v>
      </c>
      <c r="C67" s="151">
        <v>23287415.98</v>
      </c>
      <c r="D67" s="144">
        <f>IFERROR(C67/$C$66,"")</f>
        <v>1</v>
      </c>
      <c r="E67" s="145"/>
    </row>
    <row r="68" spans="1:5">
      <c r="A68" s="149">
        <v>4223</v>
      </c>
      <c r="B68" s="150" t="s">
        <v>243</v>
      </c>
      <c r="C68" s="151">
        <v>0</v>
      </c>
      <c r="D68" s="144">
        <f>IFERROR(C68/$C$66,"")</f>
        <v>0</v>
      </c>
      <c r="E68" s="145"/>
    </row>
    <row r="69" spans="1:5">
      <c r="A69" s="149">
        <v>4225</v>
      </c>
      <c r="B69" s="150" t="s">
        <v>244</v>
      </c>
      <c r="C69" s="151">
        <v>0</v>
      </c>
      <c r="D69" s="144">
        <f>IFERROR(C69/$C$66,"")</f>
        <v>0</v>
      </c>
      <c r="E69" s="145"/>
    </row>
    <row r="70" spans="1:5">
      <c r="A70" s="149">
        <v>4227</v>
      </c>
      <c r="B70" s="150" t="s">
        <v>245</v>
      </c>
      <c r="C70" s="151">
        <v>0</v>
      </c>
      <c r="D70" s="144">
        <f>IFERROR(C70/$C$66,"")</f>
        <v>0</v>
      </c>
      <c r="E70" s="145"/>
    </row>
    <row r="71" spans="1:5" ht="10.5">
      <c r="A71" s="155">
        <v>4300</v>
      </c>
      <c r="B71" s="146" t="s">
        <v>39</v>
      </c>
      <c r="C71" s="143">
        <v>0</v>
      </c>
      <c r="D71" s="144"/>
      <c r="E71" s="150"/>
    </row>
    <row r="72" spans="1:5" ht="10.5">
      <c r="A72" s="155">
        <v>4310</v>
      </c>
      <c r="B72" s="147" t="s">
        <v>246</v>
      </c>
      <c r="C72" s="143">
        <v>0</v>
      </c>
      <c r="D72" s="144" t="str">
        <f>IFERROR(C72/$C$72,"")</f>
        <v/>
      </c>
      <c r="E72" s="150"/>
    </row>
    <row r="73" spans="1:5">
      <c r="A73" s="156">
        <v>4311</v>
      </c>
      <c r="B73" s="150" t="s">
        <v>247</v>
      </c>
      <c r="C73" s="151">
        <v>0</v>
      </c>
      <c r="D73" s="144" t="str">
        <f>IFERROR(C73/$C$72,"")</f>
        <v/>
      </c>
      <c r="E73" s="150"/>
    </row>
    <row r="74" spans="1:5">
      <c r="A74" s="156">
        <v>4319</v>
      </c>
      <c r="B74" s="150" t="s">
        <v>248</v>
      </c>
      <c r="C74" s="151">
        <v>0</v>
      </c>
      <c r="D74" s="144" t="str">
        <f>IFERROR(C74/$C$72,"")</f>
        <v/>
      </c>
      <c r="E74" s="150"/>
    </row>
    <row r="75" spans="1:5" ht="10.5">
      <c r="A75" s="155">
        <v>4320</v>
      </c>
      <c r="B75" s="147" t="s">
        <v>249</v>
      </c>
      <c r="C75" s="143">
        <v>0</v>
      </c>
      <c r="D75" s="144" t="str">
        <f>IFERROR(C75/$C$75,"")</f>
        <v/>
      </c>
      <c r="E75" s="150"/>
    </row>
    <row r="76" spans="1:5">
      <c r="A76" s="156">
        <v>4321</v>
      </c>
      <c r="B76" s="150" t="s">
        <v>250</v>
      </c>
      <c r="C76" s="151">
        <v>0</v>
      </c>
      <c r="D76" s="144" t="str">
        <f t="shared" ref="D76:D80" si="6">IFERROR(C76/$C$75,"")</f>
        <v/>
      </c>
      <c r="E76" s="150"/>
    </row>
    <row r="77" spans="1:5">
      <c r="A77" s="156">
        <v>4322</v>
      </c>
      <c r="B77" s="150" t="s">
        <v>251</v>
      </c>
      <c r="C77" s="151">
        <v>0</v>
      </c>
      <c r="D77" s="144" t="str">
        <f t="shared" si="6"/>
        <v/>
      </c>
      <c r="E77" s="150"/>
    </row>
    <row r="78" spans="1:5">
      <c r="A78" s="156">
        <v>4323</v>
      </c>
      <c r="B78" s="150" t="s">
        <v>252</v>
      </c>
      <c r="C78" s="151">
        <v>0</v>
      </c>
      <c r="D78" s="144" t="str">
        <f t="shared" si="6"/>
        <v/>
      </c>
      <c r="E78" s="150"/>
    </row>
    <row r="79" spans="1:5">
      <c r="A79" s="156">
        <v>4324</v>
      </c>
      <c r="B79" s="150" t="s">
        <v>253</v>
      </c>
      <c r="C79" s="151">
        <v>0</v>
      </c>
      <c r="D79" s="144" t="str">
        <f t="shared" si="6"/>
        <v/>
      </c>
      <c r="E79" s="150"/>
    </row>
    <row r="80" spans="1:5">
      <c r="A80" s="156">
        <v>4325</v>
      </c>
      <c r="B80" s="150" t="s">
        <v>254</v>
      </c>
      <c r="C80" s="151">
        <v>0</v>
      </c>
      <c r="D80" s="144" t="str">
        <f t="shared" si="6"/>
        <v/>
      </c>
      <c r="E80" s="150"/>
    </row>
    <row r="81" spans="1:5" ht="10.5">
      <c r="A81" s="155">
        <v>4330</v>
      </c>
      <c r="B81" s="147" t="s">
        <v>255</v>
      </c>
      <c r="C81" s="143">
        <v>0</v>
      </c>
      <c r="D81" s="144" t="str">
        <f>IFERROR(C81/$C$81,"")</f>
        <v/>
      </c>
      <c r="E81" s="150"/>
    </row>
    <row r="82" spans="1:5">
      <c r="A82" s="156">
        <v>4331</v>
      </c>
      <c r="B82" s="150" t="s">
        <v>255</v>
      </c>
      <c r="C82" s="151">
        <v>0</v>
      </c>
      <c r="D82" s="144" t="str">
        <f>IFERROR(C82/$C$81,"")</f>
        <v/>
      </c>
      <c r="E82" s="150"/>
    </row>
    <row r="83" spans="1:5" ht="10.5">
      <c r="A83" s="155">
        <v>4340</v>
      </c>
      <c r="B83" s="147" t="s">
        <v>256</v>
      </c>
      <c r="C83" s="143">
        <v>0</v>
      </c>
      <c r="D83" s="144" t="str">
        <f>IFERROR(C83/$C$83,"")</f>
        <v/>
      </c>
      <c r="E83" s="150"/>
    </row>
    <row r="84" spans="1:5">
      <c r="A84" s="156">
        <v>4341</v>
      </c>
      <c r="B84" s="150" t="s">
        <v>256</v>
      </c>
      <c r="C84" s="151">
        <v>0</v>
      </c>
      <c r="D84" s="144" t="str">
        <f>IFERROR(C84/$C$83,"")</f>
        <v/>
      </c>
      <c r="E84" s="150"/>
    </row>
    <row r="85" spans="1:5" ht="10.5">
      <c r="A85" s="155">
        <v>4390</v>
      </c>
      <c r="B85" s="147" t="s">
        <v>257</v>
      </c>
      <c r="C85" s="143">
        <v>0</v>
      </c>
      <c r="D85" s="144" t="str">
        <f>IFERROR(C85/$C$85,"")</f>
        <v/>
      </c>
      <c r="E85" s="150"/>
    </row>
    <row r="86" spans="1:5">
      <c r="A86" s="156">
        <v>4392</v>
      </c>
      <c r="B86" s="150" t="s">
        <v>258</v>
      </c>
      <c r="C86" s="151">
        <v>0</v>
      </c>
      <c r="D86" s="144" t="str">
        <f t="shared" ref="D86:D92" si="7">IFERROR(C86/$C$85,"")</f>
        <v/>
      </c>
      <c r="E86" s="150"/>
    </row>
    <row r="87" spans="1:5">
      <c r="A87" s="156">
        <v>4393</v>
      </c>
      <c r="B87" s="150" t="s">
        <v>259</v>
      </c>
      <c r="C87" s="151">
        <v>0</v>
      </c>
      <c r="D87" s="144" t="str">
        <f t="shared" si="7"/>
        <v/>
      </c>
      <c r="E87" s="150"/>
    </row>
    <row r="88" spans="1:5">
      <c r="A88" s="156">
        <v>4394</v>
      </c>
      <c r="B88" s="150" t="s">
        <v>260</v>
      </c>
      <c r="C88" s="151">
        <v>0</v>
      </c>
      <c r="D88" s="144" t="str">
        <f t="shared" si="7"/>
        <v/>
      </c>
      <c r="E88" s="150"/>
    </row>
    <row r="89" spans="1:5">
      <c r="A89" s="156">
        <v>4395</v>
      </c>
      <c r="B89" s="150" t="s">
        <v>261</v>
      </c>
      <c r="C89" s="151">
        <v>0</v>
      </c>
      <c r="D89" s="144" t="str">
        <f t="shared" si="7"/>
        <v/>
      </c>
      <c r="E89" s="150"/>
    </row>
    <row r="90" spans="1:5">
      <c r="A90" s="156">
        <v>4396</v>
      </c>
      <c r="B90" s="150" t="s">
        <v>262</v>
      </c>
      <c r="C90" s="151">
        <v>0</v>
      </c>
      <c r="D90" s="144" t="str">
        <f t="shared" si="7"/>
        <v/>
      </c>
      <c r="E90" s="150"/>
    </row>
    <row r="91" spans="1:5">
      <c r="A91" s="156">
        <v>4397</v>
      </c>
      <c r="B91" s="150" t="s">
        <v>263</v>
      </c>
      <c r="C91" s="151">
        <v>0</v>
      </c>
      <c r="D91" s="144" t="str">
        <f t="shared" si="7"/>
        <v/>
      </c>
      <c r="E91" s="150"/>
    </row>
    <row r="92" spans="1:5">
      <c r="A92" s="156">
        <v>4399</v>
      </c>
      <c r="B92" s="150" t="s">
        <v>257</v>
      </c>
      <c r="C92" s="151">
        <v>0</v>
      </c>
      <c r="D92" s="144" t="str">
        <f t="shared" si="7"/>
        <v/>
      </c>
      <c r="E92" s="150"/>
    </row>
    <row r="93" spans="1:5">
      <c r="A93" s="145"/>
      <c r="B93" s="145"/>
      <c r="C93" s="145"/>
      <c r="D93" s="157"/>
      <c r="E93" s="145"/>
    </row>
    <row r="94" spans="1:5" ht="10.5">
      <c r="A94" s="136" t="s">
        <v>531</v>
      </c>
      <c r="B94" s="136"/>
      <c r="C94" s="136"/>
      <c r="D94" s="137"/>
      <c r="E94" s="136"/>
    </row>
    <row r="95" spans="1:5" ht="10.5">
      <c r="A95" s="138" t="s">
        <v>59</v>
      </c>
      <c r="B95" s="138" t="s">
        <v>60</v>
      </c>
      <c r="C95" s="139" t="s">
        <v>61</v>
      </c>
      <c r="D95" s="140" t="s">
        <v>264</v>
      </c>
      <c r="E95" s="139" t="s">
        <v>537</v>
      </c>
    </row>
    <row r="96" spans="1:5" ht="10.5">
      <c r="A96" s="155">
        <v>5000</v>
      </c>
      <c r="B96" s="158" t="s">
        <v>40</v>
      </c>
      <c r="C96" s="143">
        <f>+C97+C125+C158+C168+C183+C212</f>
        <v>62286305.770000003</v>
      </c>
      <c r="D96" s="144"/>
      <c r="E96" s="150"/>
    </row>
    <row r="97" spans="1:5" ht="10.5">
      <c r="A97" s="155">
        <v>5100</v>
      </c>
      <c r="B97" s="146" t="s">
        <v>265</v>
      </c>
      <c r="C97" s="143">
        <f>+C98+C105+C115</f>
        <v>61139395.760000005</v>
      </c>
      <c r="D97" s="144"/>
      <c r="E97" s="150"/>
    </row>
    <row r="98" spans="1:5" ht="10.5">
      <c r="A98" s="155">
        <v>5110</v>
      </c>
      <c r="B98" s="147" t="s">
        <v>266</v>
      </c>
      <c r="C98" s="143">
        <f>SUM(C99:C104)</f>
        <v>43384551.890000001</v>
      </c>
      <c r="D98" s="144">
        <f>IFERROR(C98/$C$98,"")</f>
        <v>1</v>
      </c>
      <c r="E98" s="150"/>
    </row>
    <row r="99" spans="1:5">
      <c r="A99" s="156">
        <v>5111</v>
      </c>
      <c r="B99" s="150" t="s">
        <v>267</v>
      </c>
      <c r="C99" s="151">
        <v>21918405.649999999</v>
      </c>
      <c r="D99" s="144">
        <f t="shared" ref="D99:D104" si="8">IFERROR(C99/$C$98,"")</f>
        <v>0.50521221714063891</v>
      </c>
      <c r="E99" s="150"/>
    </row>
    <row r="100" spans="1:5">
      <c r="A100" s="156">
        <v>5112</v>
      </c>
      <c r="B100" s="150" t="s">
        <v>268</v>
      </c>
      <c r="C100" s="151">
        <v>0</v>
      </c>
      <c r="D100" s="144">
        <f t="shared" si="8"/>
        <v>0</v>
      </c>
      <c r="E100" s="150"/>
    </row>
    <row r="101" spans="1:5">
      <c r="A101" s="156">
        <v>5113</v>
      </c>
      <c r="B101" s="150" t="s">
        <v>269</v>
      </c>
      <c r="C101" s="151">
        <v>4823090.1399999997</v>
      </c>
      <c r="D101" s="144">
        <f t="shared" si="8"/>
        <v>0.11117068011279163</v>
      </c>
      <c r="E101" s="150"/>
    </row>
    <row r="102" spans="1:5">
      <c r="A102" s="156">
        <v>5114</v>
      </c>
      <c r="B102" s="150" t="s">
        <v>270</v>
      </c>
      <c r="C102" s="151">
        <v>9116530.4299999997</v>
      </c>
      <c r="D102" s="144">
        <f t="shared" si="8"/>
        <v>0.21013310113504549</v>
      </c>
      <c r="E102" s="150"/>
    </row>
    <row r="103" spans="1:5" ht="11.25" customHeight="1">
      <c r="A103" s="156">
        <v>5115</v>
      </c>
      <c r="B103" s="150" t="s">
        <v>271</v>
      </c>
      <c r="C103" s="151">
        <v>6108398.75</v>
      </c>
      <c r="D103" s="144">
        <f t="shared" si="8"/>
        <v>0.1407966311485164</v>
      </c>
      <c r="E103" s="148"/>
    </row>
    <row r="104" spans="1:5">
      <c r="A104" s="156">
        <v>5116</v>
      </c>
      <c r="B104" s="150" t="s">
        <v>272</v>
      </c>
      <c r="C104" s="151">
        <v>1418126.92</v>
      </c>
      <c r="D104" s="144">
        <f t="shared" si="8"/>
        <v>3.2687370463007445E-2</v>
      </c>
      <c r="E104" s="150"/>
    </row>
    <row r="105" spans="1:5" ht="10.5">
      <c r="A105" s="155">
        <v>5120</v>
      </c>
      <c r="B105" s="147" t="s">
        <v>273</v>
      </c>
      <c r="C105" s="143">
        <f>SUM(C106:C114)</f>
        <v>5153945.96</v>
      </c>
      <c r="D105" s="144">
        <f>IFERROR(C105/$C$105,"")</f>
        <v>1</v>
      </c>
      <c r="E105" s="150"/>
    </row>
    <row r="106" spans="1:5">
      <c r="A106" s="156">
        <v>5121</v>
      </c>
      <c r="B106" s="150" t="s">
        <v>274</v>
      </c>
      <c r="C106" s="151">
        <v>788914.33</v>
      </c>
      <c r="D106" s="144">
        <f t="shared" ref="D106:D114" si="9">IFERROR(C106/$C$105,"")</f>
        <v>0.15306996544449603</v>
      </c>
      <c r="E106" s="150"/>
    </row>
    <row r="107" spans="1:5">
      <c r="A107" s="156">
        <v>5122</v>
      </c>
      <c r="B107" s="150" t="s">
        <v>275</v>
      </c>
      <c r="C107" s="151">
        <v>352124.96</v>
      </c>
      <c r="D107" s="144">
        <f t="shared" si="9"/>
        <v>6.8321430362843771E-2</v>
      </c>
      <c r="E107" s="150"/>
    </row>
    <row r="108" spans="1:5">
      <c r="A108" s="156">
        <v>5123</v>
      </c>
      <c r="B108" s="150" t="s">
        <v>276</v>
      </c>
      <c r="C108" s="151">
        <v>0</v>
      </c>
      <c r="D108" s="144">
        <f t="shared" si="9"/>
        <v>0</v>
      </c>
      <c r="E108" s="150"/>
    </row>
    <row r="109" spans="1:5">
      <c r="A109" s="156">
        <v>5124</v>
      </c>
      <c r="B109" s="150" t="s">
        <v>277</v>
      </c>
      <c r="C109" s="151">
        <v>978922.23</v>
      </c>
      <c r="D109" s="144">
        <f t="shared" si="9"/>
        <v>0.18993645598876244</v>
      </c>
      <c r="E109" s="150"/>
    </row>
    <row r="110" spans="1:5">
      <c r="A110" s="156">
        <v>5125</v>
      </c>
      <c r="B110" s="150" t="s">
        <v>278</v>
      </c>
      <c r="C110" s="151">
        <v>91303.83</v>
      </c>
      <c r="D110" s="144">
        <f t="shared" si="9"/>
        <v>1.7715325443575278E-2</v>
      </c>
      <c r="E110" s="150"/>
    </row>
    <row r="111" spans="1:5">
      <c r="A111" s="156">
        <v>5126</v>
      </c>
      <c r="B111" s="150" t="s">
        <v>279</v>
      </c>
      <c r="C111" s="151">
        <v>883853.5</v>
      </c>
      <c r="D111" s="144">
        <f t="shared" si="9"/>
        <v>0.17149064170630149</v>
      </c>
      <c r="E111" s="150"/>
    </row>
    <row r="112" spans="1:5">
      <c r="A112" s="156">
        <v>5127</v>
      </c>
      <c r="B112" s="150" t="s">
        <v>280</v>
      </c>
      <c r="C112" s="151">
        <v>1121062.08</v>
      </c>
      <c r="D112" s="144">
        <f t="shared" si="9"/>
        <v>0.21751529579483603</v>
      </c>
      <c r="E112" s="150"/>
    </row>
    <row r="113" spans="1:5">
      <c r="A113" s="156">
        <v>5128</v>
      </c>
      <c r="B113" s="150" t="s">
        <v>281</v>
      </c>
      <c r="C113" s="151">
        <v>0</v>
      </c>
      <c r="D113" s="144">
        <f t="shared" si="9"/>
        <v>0</v>
      </c>
      <c r="E113" s="150"/>
    </row>
    <row r="114" spans="1:5">
      <c r="A114" s="156">
        <v>5129</v>
      </c>
      <c r="B114" s="150" t="s">
        <v>282</v>
      </c>
      <c r="C114" s="151">
        <v>937765.03</v>
      </c>
      <c r="D114" s="144">
        <f t="shared" si="9"/>
        <v>0.18195088525918499</v>
      </c>
      <c r="E114" s="150"/>
    </row>
    <row r="115" spans="1:5" ht="10.5">
      <c r="A115" s="155">
        <v>5130</v>
      </c>
      <c r="B115" s="147" t="s">
        <v>283</v>
      </c>
      <c r="C115" s="143">
        <f>SUM(C116:C124)</f>
        <v>12600897.91</v>
      </c>
      <c r="D115" s="144">
        <f>IFERROR(C115/$C$115,"")</f>
        <v>1</v>
      </c>
      <c r="E115" s="150"/>
    </row>
    <row r="116" spans="1:5">
      <c r="A116" s="156">
        <v>5131</v>
      </c>
      <c r="B116" s="150" t="s">
        <v>284</v>
      </c>
      <c r="C116" s="151">
        <v>1463105.76</v>
      </c>
      <c r="D116" s="144">
        <f t="shared" ref="D116:D124" si="10">IFERROR(C116/$C$115,"")</f>
        <v>0.11611123036231312</v>
      </c>
      <c r="E116" s="150"/>
    </row>
    <row r="117" spans="1:5">
      <c r="A117" s="156">
        <v>5132</v>
      </c>
      <c r="B117" s="150" t="s">
        <v>285</v>
      </c>
      <c r="C117" s="151">
        <v>1198341.99</v>
      </c>
      <c r="D117" s="144">
        <f t="shared" si="10"/>
        <v>9.5099730079473352E-2</v>
      </c>
      <c r="E117" s="150"/>
    </row>
    <row r="118" spans="1:5">
      <c r="A118" s="156">
        <v>5133</v>
      </c>
      <c r="B118" s="150" t="s">
        <v>286</v>
      </c>
      <c r="C118" s="151">
        <v>5157151.0199999996</v>
      </c>
      <c r="D118" s="144">
        <f t="shared" si="10"/>
        <v>0.40926853441986177</v>
      </c>
      <c r="E118" s="150"/>
    </row>
    <row r="119" spans="1:5">
      <c r="A119" s="156">
        <v>5134</v>
      </c>
      <c r="B119" s="150" t="s">
        <v>287</v>
      </c>
      <c r="C119" s="151">
        <v>319931.49</v>
      </c>
      <c r="D119" s="144">
        <f t="shared" si="10"/>
        <v>2.5389578765343715E-2</v>
      </c>
      <c r="E119" s="150"/>
    </row>
    <row r="120" spans="1:5">
      <c r="A120" s="156">
        <v>5135</v>
      </c>
      <c r="B120" s="150" t="s">
        <v>288</v>
      </c>
      <c r="C120" s="151">
        <v>495797.21</v>
      </c>
      <c r="D120" s="144">
        <f t="shared" si="10"/>
        <v>3.9346181005604226E-2</v>
      </c>
      <c r="E120" s="150"/>
    </row>
    <row r="121" spans="1:5">
      <c r="A121" s="156">
        <v>5136</v>
      </c>
      <c r="B121" s="150" t="s">
        <v>289</v>
      </c>
      <c r="C121" s="151">
        <v>48158.559999999998</v>
      </c>
      <c r="D121" s="144">
        <f t="shared" si="10"/>
        <v>3.8218355821914595E-3</v>
      </c>
      <c r="E121" s="150"/>
    </row>
    <row r="122" spans="1:5">
      <c r="A122" s="156">
        <v>5137</v>
      </c>
      <c r="B122" s="150" t="s">
        <v>290</v>
      </c>
      <c r="C122" s="151">
        <v>79518.59</v>
      </c>
      <c r="D122" s="144">
        <f t="shared" si="10"/>
        <v>6.3105494995634006E-3</v>
      </c>
      <c r="E122" s="150"/>
    </row>
    <row r="123" spans="1:5">
      <c r="A123" s="156">
        <v>5138</v>
      </c>
      <c r="B123" s="150" t="s">
        <v>291</v>
      </c>
      <c r="C123" s="151">
        <v>513390.29</v>
      </c>
      <c r="D123" s="144">
        <f t="shared" si="10"/>
        <v>4.0742357700761657E-2</v>
      </c>
      <c r="E123" s="150"/>
    </row>
    <row r="124" spans="1:5">
      <c r="A124" s="156">
        <v>5139</v>
      </c>
      <c r="B124" s="150" t="s">
        <v>292</v>
      </c>
      <c r="C124" s="151">
        <v>3325503</v>
      </c>
      <c r="D124" s="144">
        <f t="shared" si="10"/>
        <v>0.26391000258488723</v>
      </c>
      <c r="E124" s="150"/>
    </row>
    <row r="125" spans="1:5" ht="10.5">
      <c r="A125" s="155">
        <v>5200</v>
      </c>
      <c r="B125" s="146" t="s">
        <v>293</v>
      </c>
      <c r="C125" s="143">
        <v>0</v>
      </c>
      <c r="D125" s="144"/>
      <c r="E125" s="150"/>
    </row>
    <row r="126" spans="1:5" ht="10.5">
      <c r="A126" s="155">
        <v>5210</v>
      </c>
      <c r="B126" s="147" t="s">
        <v>294</v>
      </c>
      <c r="C126" s="143">
        <v>0</v>
      </c>
      <c r="D126" s="144" t="str">
        <f>IFERROR(C126/$C$126,"")</f>
        <v/>
      </c>
      <c r="E126" s="150"/>
    </row>
    <row r="127" spans="1:5">
      <c r="A127" s="156">
        <v>5211</v>
      </c>
      <c r="B127" s="150" t="s">
        <v>295</v>
      </c>
      <c r="C127" s="151">
        <v>0</v>
      </c>
      <c r="D127" s="144" t="str">
        <f>IFERROR(C127/$C$126,"")</f>
        <v/>
      </c>
      <c r="E127" s="150"/>
    </row>
    <row r="128" spans="1:5">
      <c r="A128" s="156">
        <v>5212</v>
      </c>
      <c r="B128" s="150" t="s">
        <v>296</v>
      </c>
      <c r="C128" s="151">
        <v>0</v>
      </c>
      <c r="D128" s="144" t="str">
        <f>IFERROR(C128/$C$126,"")</f>
        <v/>
      </c>
      <c r="E128" s="150"/>
    </row>
    <row r="129" spans="1:5" ht="10.5">
      <c r="A129" s="155">
        <v>5220</v>
      </c>
      <c r="B129" s="147" t="s">
        <v>297</v>
      </c>
      <c r="C129" s="143">
        <v>0</v>
      </c>
      <c r="D129" s="144" t="str">
        <f>IFERROR(C129/$C$129,"")</f>
        <v/>
      </c>
      <c r="E129" s="150"/>
    </row>
    <row r="130" spans="1:5">
      <c r="A130" s="156">
        <v>5221</v>
      </c>
      <c r="B130" s="150" t="s">
        <v>298</v>
      </c>
      <c r="C130" s="151">
        <v>0</v>
      </c>
      <c r="D130" s="144" t="str">
        <f>IFERROR(C130/$C$129,"")</f>
        <v/>
      </c>
      <c r="E130" s="150"/>
    </row>
    <row r="131" spans="1:5">
      <c r="A131" s="156">
        <v>5222</v>
      </c>
      <c r="B131" s="150" t="s">
        <v>299</v>
      </c>
      <c r="C131" s="151">
        <v>0</v>
      </c>
      <c r="D131" s="144" t="str">
        <f>IFERROR(C131/$C$129,"")</f>
        <v/>
      </c>
      <c r="E131" s="150"/>
    </row>
    <row r="132" spans="1:5" ht="10.5">
      <c r="A132" s="155">
        <v>5230</v>
      </c>
      <c r="B132" s="147" t="s">
        <v>243</v>
      </c>
      <c r="C132" s="143">
        <v>0</v>
      </c>
      <c r="D132" s="144" t="str">
        <f>IFERROR(C132/$C$132,"")</f>
        <v/>
      </c>
      <c r="E132" s="150"/>
    </row>
    <row r="133" spans="1:5">
      <c r="A133" s="156">
        <v>5231</v>
      </c>
      <c r="B133" s="150" t="s">
        <v>300</v>
      </c>
      <c r="C133" s="151">
        <v>0</v>
      </c>
      <c r="D133" s="144" t="str">
        <f>IFERROR(C133/$C$132,"")</f>
        <v/>
      </c>
      <c r="E133" s="150"/>
    </row>
    <row r="134" spans="1:5">
      <c r="A134" s="156">
        <v>5232</v>
      </c>
      <c r="B134" s="150" t="s">
        <v>301</v>
      </c>
      <c r="C134" s="151">
        <v>0</v>
      </c>
      <c r="D134" s="144" t="str">
        <f>IFERROR(C134/$C$132,"")</f>
        <v/>
      </c>
      <c r="E134" s="150"/>
    </row>
    <row r="135" spans="1:5" ht="10.5">
      <c r="A135" s="155">
        <v>5240</v>
      </c>
      <c r="B135" s="147" t="s">
        <v>302</v>
      </c>
      <c r="C135" s="143">
        <v>0</v>
      </c>
      <c r="D135" s="144" t="str">
        <f>IFERROR(C135/$C$135,"")</f>
        <v/>
      </c>
      <c r="E135" s="150"/>
    </row>
    <row r="136" spans="1:5">
      <c r="A136" s="156">
        <v>5241</v>
      </c>
      <c r="B136" s="150" t="s">
        <v>303</v>
      </c>
      <c r="C136" s="151">
        <v>0</v>
      </c>
      <c r="D136" s="144" t="str">
        <f>IFERROR(C136/$C$135,"")</f>
        <v/>
      </c>
      <c r="E136" s="150"/>
    </row>
    <row r="137" spans="1:5">
      <c r="A137" s="156">
        <v>5242</v>
      </c>
      <c r="B137" s="150" t="s">
        <v>304</v>
      </c>
      <c r="C137" s="151">
        <v>0</v>
      </c>
      <c r="D137" s="144" t="str">
        <f>IFERROR(C137/$C$135,"")</f>
        <v/>
      </c>
      <c r="E137" s="150"/>
    </row>
    <row r="138" spans="1:5">
      <c r="A138" s="156">
        <v>5243</v>
      </c>
      <c r="B138" s="150" t="s">
        <v>305</v>
      </c>
      <c r="C138" s="151">
        <v>0</v>
      </c>
      <c r="D138" s="144" t="str">
        <f>IFERROR(C138/$C$135,"")</f>
        <v/>
      </c>
      <c r="E138" s="150"/>
    </row>
    <row r="139" spans="1:5">
      <c r="A139" s="156">
        <v>5244</v>
      </c>
      <c r="B139" s="150" t="s">
        <v>306</v>
      </c>
      <c r="C139" s="151">
        <v>0</v>
      </c>
      <c r="D139" s="144" t="str">
        <f>IFERROR(C139/$C$135,"")</f>
        <v/>
      </c>
      <c r="E139" s="150"/>
    </row>
    <row r="140" spans="1:5" ht="10.5">
      <c r="A140" s="155">
        <v>5250</v>
      </c>
      <c r="B140" s="147" t="s">
        <v>244</v>
      </c>
      <c r="C140" s="143">
        <v>0</v>
      </c>
      <c r="D140" s="144" t="str">
        <f>IFERROR(C140/$C$140,"")</f>
        <v/>
      </c>
      <c r="E140" s="150"/>
    </row>
    <row r="141" spans="1:5">
      <c r="A141" s="156">
        <v>5251</v>
      </c>
      <c r="B141" s="150" t="s">
        <v>307</v>
      </c>
      <c r="C141" s="151">
        <v>0</v>
      </c>
      <c r="D141" s="144" t="str">
        <f>IFERROR(C141/$C$140,"")</f>
        <v/>
      </c>
      <c r="E141" s="150"/>
    </row>
    <row r="142" spans="1:5">
      <c r="A142" s="156">
        <v>5252</v>
      </c>
      <c r="B142" s="150" t="s">
        <v>308</v>
      </c>
      <c r="C142" s="151">
        <v>0</v>
      </c>
      <c r="D142" s="144" t="str">
        <f>IFERROR(C142/$C$140,"")</f>
        <v/>
      </c>
      <c r="E142" s="150"/>
    </row>
    <row r="143" spans="1:5">
      <c r="A143" s="156">
        <v>5259</v>
      </c>
      <c r="B143" s="150" t="s">
        <v>309</v>
      </c>
      <c r="C143" s="151">
        <v>0</v>
      </c>
      <c r="D143" s="144" t="str">
        <f>IFERROR(C143/$C$140,"")</f>
        <v/>
      </c>
      <c r="E143" s="150"/>
    </row>
    <row r="144" spans="1:5" ht="10.5">
      <c r="A144" s="155">
        <v>5260</v>
      </c>
      <c r="B144" s="147" t="s">
        <v>310</v>
      </c>
      <c r="C144" s="143">
        <v>0</v>
      </c>
      <c r="D144" s="144" t="str">
        <f>IFERROR(C144/$C$144,"")</f>
        <v/>
      </c>
      <c r="E144" s="150"/>
    </row>
    <row r="145" spans="1:5">
      <c r="A145" s="156">
        <v>5261</v>
      </c>
      <c r="B145" s="150" t="s">
        <v>311</v>
      </c>
      <c r="C145" s="151">
        <v>0</v>
      </c>
      <c r="D145" s="144" t="str">
        <f>IFERROR(C145/$C$144,"")</f>
        <v/>
      </c>
      <c r="E145" s="150"/>
    </row>
    <row r="146" spans="1:5">
      <c r="A146" s="156">
        <v>5262</v>
      </c>
      <c r="B146" s="150" t="s">
        <v>312</v>
      </c>
      <c r="C146" s="151">
        <v>0</v>
      </c>
      <c r="D146" s="144" t="str">
        <f>IFERROR(C146/$C$144,"")</f>
        <v/>
      </c>
      <c r="E146" s="150"/>
    </row>
    <row r="147" spans="1:5" ht="10.5">
      <c r="A147" s="155">
        <v>5270</v>
      </c>
      <c r="B147" s="147" t="s">
        <v>313</v>
      </c>
      <c r="C147" s="143">
        <v>0</v>
      </c>
      <c r="D147" s="144" t="str">
        <f>IFERROR(C147/$C$147,"")</f>
        <v/>
      </c>
      <c r="E147" s="150"/>
    </row>
    <row r="148" spans="1:5">
      <c r="A148" s="156">
        <v>5271</v>
      </c>
      <c r="B148" s="150" t="s">
        <v>314</v>
      </c>
      <c r="C148" s="151">
        <v>0</v>
      </c>
      <c r="D148" s="144" t="str">
        <f>IFERROR(C148/$C$147,"")</f>
        <v/>
      </c>
      <c r="E148" s="150"/>
    </row>
    <row r="149" spans="1:5" ht="10.5">
      <c r="A149" s="155">
        <v>5280</v>
      </c>
      <c r="B149" s="147" t="s">
        <v>315</v>
      </c>
      <c r="C149" s="143">
        <v>0</v>
      </c>
      <c r="D149" s="144" t="str">
        <f t="shared" ref="D149:D154" si="11">IFERROR(C149/$C$149,"")</f>
        <v/>
      </c>
      <c r="E149" s="150"/>
    </row>
    <row r="150" spans="1:5">
      <c r="A150" s="156">
        <v>5281</v>
      </c>
      <c r="B150" s="150" t="s">
        <v>316</v>
      </c>
      <c r="C150" s="151">
        <v>0</v>
      </c>
      <c r="D150" s="144" t="str">
        <f t="shared" si="11"/>
        <v/>
      </c>
      <c r="E150" s="150"/>
    </row>
    <row r="151" spans="1:5">
      <c r="A151" s="156">
        <v>5282</v>
      </c>
      <c r="B151" s="150" t="s">
        <v>317</v>
      </c>
      <c r="C151" s="151">
        <v>0</v>
      </c>
      <c r="D151" s="144" t="str">
        <f t="shared" si="11"/>
        <v/>
      </c>
      <c r="E151" s="150"/>
    </row>
    <row r="152" spans="1:5">
      <c r="A152" s="156">
        <v>5283</v>
      </c>
      <c r="B152" s="150" t="s">
        <v>318</v>
      </c>
      <c r="C152" s="151">
        <v>0</v>
      </c>
      <c r="D152" s="144" t="str">
        <f t="shared" si="11"/>
        <v/>
      </c>
      <c r="E152" s="150"/>
    </row>
    <row r="153" spans="1:5">
      <c r="A153" s="156">
        <v>5284</v>
      </c>
      <c r="B153" s="150" t="s">
        <v>319</v>
      </c>
      <c r="C153" s="151">
        <v>0</v>
      </c>
      <c r="D153" s="144" t="str">
        <f t="shared" si="11"/>
        <v/>
      </c>
      <c r="E153" s="150"/>
    </row>
    <row r="154" spans="1:5">
      <c r="A154" s="156">
        <v>5285</v>
      </c>
      <c r="B154" s="150" t="s">
        <v>320</v>
      </c>
      <c r="C154" s="151">
        <v>0</v>
      </c>
      <c r="D154" s="144" t="str">
        <f t="shared" si="11"/>
        <v/>
      </c>
      <c r="E154" s="150"/>
    </row>
    <row r="155" spans="1:5" ht="10.5">
      <c r="A155" s="155">
        <v>5290</v>
      </c>
      <c r="B155" s="147" t="s">
        <v>321</v>
      </c>
      <c r="C155" s="143">
        <v>0</v>
      </c>
      <c r="D155" s="144" t="str">
        <f>IFERROR(C155/$C$155,"")</f>
        <v/>
      </c>
      <c r="E155" s="150"/>
    </row>
    <row r="156" spans="1:5">
      <c r="A156" s="156">
        <v>5291</v>
      </c>
      <c r="B156" s="150" t="s">
        <v>322</v>
      </c>
      <c r="C156" s="151">
        <v>0</v>
      </c>
      <c r="D156" s="144" t="str">
        <f>IFERROR(C156/$C$155,"")</f>
        <v/>
      </c>
      <c r="E156" s="150"/>
    </row>
    <row r="157" spans="1:5">
      <c r="A157" s="156">
        <v>5292</v>
      </c>
      <c r="B157" s="150" t="s">
        <v>323</v>
      </c>
      <c r="C157" s="151">
        <v>0</v>
      </c>
      <c r="D157" s="144" t="str">
        <f>IFERROR(C157/$C$155,"")</f>
        <v/>
      </c>
      <c r="E157" s="150"/>
    </row>
    <row r="158" spans="1:5" ht="10.5">
      <c r="A158" s="155">
        <v>5300</v>
      </c>
      <c r="B158" s="146" t="s">
        <v>324</v>
      </c>
      <c r="C158" s="143">
        <v>0</v>
      </c>
      <c r="D158" s="144"/>
      <c r="E158" s="150"/>
    </row>
    <row r="159" spans="1:5" ht="10.5">
      <c r="A159" s="155">
        <v>5310</v>
      </c>
      <c r="B159" s="147" t="s">
        <v>236</v>
      </c>
      <c r="C159" s="143">
        <v>0</v>
      </c>
      <c r="D159" s="144" t="str">
        <f>IFERROR(C159/$C$159,"")</f>
        <v/>
      </c>
      <c r="E159" s="150"/>
    </row>
    <row r="160" spans="1:5">
      <c r="A160" s="156">
        <v>5311</v>
      </c>
      <c r="B160" s="150" t="s">
        <v>325</v>
      </c>
      <c r="C160" s="151">
        <v>0</v>
      </c>
      <c r="D160" s="144" t="str">
        <f>IFERROR(C160/$C$159,"")</f>
        <v/>
      </c>
      <c r="E160" s="150"/>
    </row>
    <row r="161" spans="1:5">
      <c r="A161" s="156">
        <v>5312</v>
      </c>
      <c r="B161" s="150" t="s">
        <v>326</v>
      </c>
      <c r="C161" s="151">
        <v>0</v>
      </c>
      <c r="D161" s="144" t="str">
        <f>IFERROR(C161/$C$159,"")</f>
        <v/>
      </c>
      <c r="E161" s="150"/>
    </row>
    <row r="162" spans="1:5" ht="10.5">
      <c r="A162" s="155">
        <v>5320</v>
      </c>
      <c r="B162" s="147" t="s">
        <v>237</v>
      </c>
      <c r="C162" s="143">
        <v>0</v>
      </c>
      <c r="D162" s="144" t="str">
        <f>IFERROR(C162/$C$162,"")</f>
        <v/>
      </c>
      <c r="E162" s="150"/>
    </row>
    <row r="163" spans="1:5">
      <c r="A163" s="156">
        <v>5321</v>
      </c>
      <c r="B163" s="150" t="s">
        <v>327</v>
      </c>
      <c r="C163" s="151">
        <v>0</v>
      </c>
      <c r="D163" s="144" t="str">
        <f>IFERROR(C163/$C$162,"")</f>
        <v/>
      </c>
      <c r="E163" s="150"/>
    </row>
    <row r="164" spans="1:5">
      <c r="A164" s="156">
        <v>5322</v>
      </c>
      <c r="B164" s="150" t="s">
        <v>328</v>
      </c>
      <c r="C164" s="151">
        <v>0</v>
      </c>
      <c r="D164" s="144" t="str">
        <f>IFERROR(C164/$C$162,"")</f>
        <v/>
      </c>
      <c r="E164" s="150"/>
    </row>
    <row r="165" spans="1:5" ht="10.5">
      <c r="A165" s="155">
        <v>5330</v>
      </c>
      <c r="B165" s="147" t="s">
        <v>238</v>
      </c>
      <c r="C165" s="143">
        <v>0</v>
      </c>
      <c r="D165" s="144" t="str">
        <f>IFERROR(C165/$C$165,"")</f>
        <v/>
      </c>
      <c r="E165" s="150"/>
    </row>
    <row r="166" spans="1:5">
      <c r="A166" s="156">
        <v>5331</v>
      </c>
      <c r="B166" s="150" t="s">
        <v>329</v>
      </c>
      <c r="C166" s="151">
        <v>0</v>
      </c>
      <c r="D166" s="144" t="str">
        <f>IFERROR(C166/$C$165,"")</f>
        <v/>
      </c>
      <c r="E166" s="150"/>
    </row>
    <row r="167" spans="1:5">
      <c r="A167" s="156">
        <v>5332</v>
      </c>
      <c r="B167" s="150" t="s">
        <v>330</v>
      </c>
      <c r="C167" s="151">
        <v>0</v>
      </c>
      <c r="D167" s="144" t="str">
        <f>IFERROR(C167/$C$165,"")</f>
        <v/>
      </c>
      <c r="E167" s="150"/>
    </row>
    <row r="168" spans="1:5" ht="10.5">
      <c r="A168" s="155">
        <v>5400</v>
      </c>
      <c r="B168" s="146" t="s">
        <v>331</v>
      </c>
      <c r="C168" s="143">
        <v>0</v>
      </c>
      <c r="D168" s="144"/>
      <c r="E168" s="150"/>
    </row>
    <row r="169" spans="1:5" ht="10.5">
      <c r="A169" s="155">
        <v>5410</v>
      </c>
      <c r="B169" s="147" t="s">
        <v>332</v>
      </c>
      <c r="C169" s="143">
        <v>0</v>
      </c>
      <c r="D169" s="144" t="str">
        <f>IFERROR(C169/$C$169,"")</f>
        <v/>
      </c>
      <c r="E169" s="150"/>
    </row>
    <row r="170" spans="1:5">
      <c r="A170" s="156">
        <v>5411</v>
      </c>
      <c r="B170" s="150" t="s">
        <v>333</v>
      </c>
      <c r="C170" s="151">
        <v>0</v>
      </c>
      <c r="D170" s="144" t="str">
        <f t="shared" ref="D170:D171" si="12">IFERROR(C170/$C$169,"")</f>
        <v/>
      </c>
      <c r="E170" s="150"/>
    </row>
    <row r="171" spans="1:5">
      <c r="A171" s="156">
        <v>5412</v>
      </c>
      <c r="B171" s="150" t="s">
        <v>334</v>
      </c>
      <c r="C171" s="151">
        <v>0</v>
      </c>
      <c r="D171" s="144" t="str">
        <f t="shared" si="12"/>
        <v/>
      </c>
      <c r="E171" s="150"/>
    </row>
    <row r="172" spans="1:5" ht="10.5">
      <c r="A172" s="155">
        <v>5420</v>
      </c>
      <c r="B172" s="147" t="s">
        <v>335</v>
      </c>
      <c r="C172" s="143">
        <v>0</v>
      </c>
      <c r="D172" s="144" t="str">
        <f>IFERROR(C172/$C$172,"")</f>
        <v/>
      </c>
      <c r="E172" s="150"/>
    </row>
    <row r="173" spans="1:5">
      <c r="A173" s="156">
        <v>5421</v>
      </c>
      <c r="B173" s="150" t="s">
        <v>336</v>
      </c>
      <c r="C173" s="151">
        <v>0</v>
      </c>
      <c r="D173" s="144" t="str">
        <f>IFERROR(C173/$C$172,"")</f>
        <v/>
      </c>
      <c r="E173" s="150"/>
    </row>
    <row r="174" spans="1:5">
      <c r="A174" s="156">
        <v>5422</v>
      </c>
      <c r="B174" s="150" t="s">
        <v>337</v>
      </c>
      <c r="C174" s="151">
        <v>0</v>
      </c>
      <c r="D174" s="144" t="str">
        <f>IFERROR(C174/$C$172,"")</f>
        <v/>
      </c>
      <c r="E174" s="150"/>
    </row>
    <row r="175" spans="1:5" ht="10.5">
      <c r="A175" s="155">
        <v>5430</v>
      </c>
      <c r="B175" s="147" t="s">
        <v>338</v>
      </c>
      <c r="C175" s="143">
        <v>0</v>
      </c>
      <c r="D175" s="144" t="str">
        <f>IFERROR(C175/$C$175,"")</f>
        <v/>
      </c>
      <c r="E175" s="150"/>
    </row>
    <row r="176" spans="1:5">
      <c r="A176" s="156">
        <v>5431</v>
      </c>
      <c r="B176" s="150" t="s">
        <v>339</v>
      </c>
      <c r="C176" s="151">
        <v>0</v>
      </c>
      <c r="D176" s="144" t="str">
        <f>IFERROR(C176/$C$175,"")</f>
        <v/>
      </c>
      <c r="E176" s="150"/>
    </row>
    <row r="177" spans="1:5">
      <c r="A177" s="156">
        <v>5432</v>
      </c>
      <c r="B177" s="150" t="s">
        <v>340</v>
      </c>
      <c r="C177" s="151">
        <v>0</v>
      </c>
      <c r="D177" s="144" t="str">
        <f>IFERROR(C177/$C$175,"")</f>
        <v/>
      </c>
      <c r="E177" s="150"/>
    </row>
    <row r="178" spans="1:5" ht="10.5">
      <c r="A178" s="155">
        <v>5440</v>
      </c>
      <c r="B178" s="147" t="s">
        <v>341</v>
      </c>
      <c r="C178" s="143">
        <v>0</v>
      </c>
      <c r="D178" s="144" t="str">
        <f>IFERROR(C178/$C$178,"")</f>
        <v/>
      </c>
      <c r="E178" s="150"/>
    </row>
    <row r="179" spans="1:5">
      <c r="A179" s="156">
        <v>5441</v>
      </c>
      <c r="B179" s="150" t="s">
        <v>341</v>
      </c>
      <c r="C179" s="151">
        <v>0</v>
      </c>
      <c r="D179" s="144" t="str">
        <f>IFERROR(C179/$C$178,"")</f>
        <v/>
      </c>
      <c r="E179" s="150"/>
    </row>
    <row r="180" spans="1:5" ht="10.5">
      <c r="A180" s="155">
        <v>5450</v>
      </c>
      <c r="B180" s="147" t="s">
        <v>342</v>
      </c>
      <c r="C180" s="143">
        <v>0</v>
      </c>
      <c r="D180" s="144" t="str">
        <f>IFERROR(C180/$C$180,"")</f>
        <v/>
      </c>
      <c r="E180" s="150"/>
    </row>
    <row r="181" spans="1:5">
      <c r="A181" s="156">
        <v>5451</v>
      </c>
      <c r="B181" s="150" t="s">
        <v>343</v>
      </c>
      <c r="C181" s="151">
        <v>0</v>
      </c>
      <c r="D181" s="144" t="str">
        <f>IFERROR(C181/$C$180,"")</f>
        <v/>
      </c>
      <c r="E181" s="150"/>
    </row>
    <row r="182" spans="1:5">
      <c r="A182" s="156">
        <v>5452</v>
      </c>
      <c r="B182" s="150" t="s">
        <v>344</v>
      </c>
      <c r="C182" s="151">
        <v>0</v>
      </c>
      <c r="D182" s="144" t="str">
        <f>IFERROR(C182/$C$180,"")</f>
        <v/>
      </c>
      <c r="E182" s="150"/>
    </row>
    <row r="183" spans="1:5" ht="10.5">
      <c r="A183" s="155">
        <v>5500</v>
      </c>
      <c r="B183" s="146" t="s">
        <v>345</v>
      </c>
      <c r="C183" s="143">
        <f>+C184</f>
        <v>1146910.01</v>
      </c>
      <c r="D183" s="144"/>
      <c r="E183" s="150"/>
    </row>
    <row r="184" spans="1:5" ht="10.5">
      <c r="A184" s="155">
        <v>5510</v>
      </c>
      <c r="B184" s="147" t="s">
        <v>346</v>
      </c>
      <c r="C184" s="143">
        <f>SUM(C185:C192)</f>
        <v>1146910.01</v>
      </c>
      <c r="D184" s="144">
        <f>IFERROR(C184/$C$184,"")</f>
        <v>1</v>
      </c>
      <c r="E184" s="150"/>
    </row>
    <row r="185" spans="1:5">
      <c r="A185" s="156">
        <v>5511</v>
      </c>
      <c r="B185" s="150" t="s">
        <v>347</v>
      </c>
      <c r="C185" s="151">
        <v>0</v>
      </c>
      <c r="D185" s="144">
        <f t="shared" ref="D185:D192" si="13">IFERROR(C185/$C$184,"")</f>
        <v>0</v>
      </c>
      <c r="E185" s="150"/>
    </row>
    <row r="186" spans="1:5">
      <c r="A186" s="156">
        <v>5512</v>
      </c>
      <c r="B186" s="150" t="s">
        <v>348</v>
      </c>
      <c r="C186" s="151">
        <v>0</v>
      </c>
      <c r="D186" s="144">
        <f t="shared" si="13"/>
        <v>0</v>
      </c>
      <c r="E186" s="150"/>
    </row>
    <row r="187" spans="1:5">
      <c r="A187" s="156">
        <v>5513</v>
      </c>
      <c r="B187" s="150" t="s">
        <v>349</v>
      </c>
      <c r="C187" s="151">
        <v>0</v>
      </c>
      <c r="D187" s="144">
        <f t="shared" si="13"/>
        <v>0</v>
      </c>
      <c r="E187" s="150"/>
    </row>
    <row r="188" spans="1:5">
      <c r="A188" s="156">
        <v>5514</v>
      </c>
      <c r="B188" s="150" t="s">
        <v>350</v>
      </c>
      <c r="C188" s="151">
        <v>0</v>
      </c>
      <c r="D188" s="144">
        <f t="shared" si="13"/>
        <v>0</v>
      </c>
      <c r="E188" s="150"/>
    </row>
    <row r="189" spans="1:5">
      <c r="A189" s="156">
        <v>5515</v>
      </c>
      <c r="B189" s="150" t="s">
        <v>351</v>
      </c>
      <c r="C189" s="151">
        <v>1146910.01</v>
      </c>
      <c r="D189" s="144">
        <f t="shared" si="13"/>
        <v>1</v>
      </c>
      <c r="E189" s="150"/>
    </row>
    <row r="190" spans="1:5">
      <c r="A190" s="156">
        <v>5516</v>
      </c>
      <c r="B190" s="150" t="s">
        <v>352</v>
      </c>
      <c r="C190" s="151">
        <v>0</v>
      </c>
      <c r="D190" s="144">
        <f t="shared" si="13"/>
        <v>0</v>
      </c>
      <c r="E190" s="150"/>
    </row>
    <row r="191" spans="1:5">
      <c r="A191" s="156">
        <v>5517</v>
      </c>
      <c r="B191" s="150" t="s">
        <v>353</v>
      </c>
      <c r="C191" s="151">
        <v>0</v>
      </c>
      <c r="D191" s="144">
        <f t="shared" si="13"/>
        <v>0</v>
      </c>
      <c r="E191" s="150"/>
    </row>
    <row r="192" spans="1:5">
      <c r="A192" s="156">
        <v>5518</v>
      </c>
      <c r="B192" s="150" t="s">
        <v>354</v>
      </c>
      <c r="C192" s="151">
        <v>0</v>
      </c>
      <c r="D192" s="144">
        <f t="shared" si="13"/>
        <v>0</v>
      </c>
      <c r="E192" s="150"/>
    </row>
    <row r="193" spans="1:5" ht="10.5">
      <c r="A193" s="155">
        <v>5520</v>
      </c>
      <c r="B193" s="147" t="s">
        <v>355</v>
      </c>
      <c r="C193" s="143">
        <v>0</v>
      </c>
      <c r="D193" s="144" t="str">
        <f>IFERROR(C193/$C$193,"")</f>
        <v/>
      </c>
      <c r="E193" s="150"/>
    </row>
    <row r="194" spans="1:5">
      <c r="A194" s="156">
        <v>5521</v>
      </c>
      <c r="B194" s="150" t="s">
        <v>356</v>
      </c>
      <c r="C194" s="151">
        <v>0</v>
      </c>
      <c r="D194" s="144" t="str">
        <f>IFERROR(C194/$C$193,"")</f>
        <v/>
      </c>
      <c r="E194" s="150"/>
    </row>
    <row r="195" spans="1:5">
      <c r="A195" s="156">
        <v>5522</v>
      </c>
      <c r="B195" s="150" t="s">
        <v>357</v>
      </c>
      <c r="C195" s="151">
        <v>0</v>
      </c>
      <c r="D195" s="144" t="str">
        <f>IFERROR(C195/$C$193,"")</f>
        <v/>
      </c>
      <c r="E195" s="150"/>
    </row>
    <row r="196" spans="1:5" ht="10.5">
      <c r="A196" s="155">
        <v>5530</v>
      </c>
      <c r="B196" s="147" t="s">
        <v>358</v>
      </c>
      <c r="C196" s="143">
        <v>0</v>
      </c>
      <c r="D196" s="144" t="str">
        <f>IFERROR(C196/$C$196,"")</f>
        <v/>
      </c>
      <c r="E196" s="150"/>
    </row>
    <row r="197" spans="1:5">
      <c r="A197" s="156">
        <v>5531</v>
      </c>
      <c r="B197" s="150" t="s">
        <v>359</v>
      </c>
      <c r="C197" s="151">
        <v>0</v>
      </c>
      <c r="D197" s="144" t="str">
        <f t="shared" ref="D197:D201" si="14">IFERROR(C197/$C$196,"")</f>
        <v/>
      </c>
      <c r="E197" s="150"/>
    </row>
    <row r="198" spans="1:5">
      <c r="A198" s="156">
        <v>5532</v>
      </c>
      <c r="B198" s="150" t="s">
        <v>360</v>
      </c>
      <c r="C198" s="151">
        <v>0</v>
      </c>
      <c r="D198" s="144" t="str">
        <f t="shared" si="14"/>
        <v/>
      </c>
      <c r="E198" s="150"/>
    </row>
    <row r="199" spans="1:5">
      <c r="A199" s="156">
        <v>5533</v>
      </c>
      <c r="B199" s="150" t="s">
        <v>361</v>
      </c>
      <c r="C199" s="151">
        <v>0</v>
      </c>
      <c r="D199" s="144" t="str">
        <f t="shared" si="14"/>
        <v/>
      </c>
      <c r="E199" s="150"/>
    </row>
    <row r="200" spans="1:5">
      <c r="A200" s="156">
        <v>5534</v>
      </c>
      <c r="B200" s="150" t="s">
        <v>362</v>
      </c>
      <c r="C200" s="151">
        <v>0</v>
      </c>
      <c r="D200" s="144" t="str">
        <f t="shared" si="14"/>
        <v/>
      </c>
      <c r="E200" s="150"/>
    </row>
    <row r="201" spans="1:5">
      <c r="A201" s="156">
        <v>5535</v>
      </c>
      <c r="B201" s="150" t="s">
        <v>363</v>
      </c>
      <c r="C201" s="151">
        <v>0</v>
      </c>
      <c r="D201" s="144" t="str">
        <f t="shared" si="14"/>
        <v/>
      </c>
      <c r="E201" s="150"/>
    </row>
    <row r="202" spans="1:5" ht="10.5">
      <c r="A202" s="155">
        <v>5590</v>
      </c>
      <c r="B202" s="147" t="s">
        <v>364</v>
      </c>
      <c r="C202" s="143">
        <v>0</v>
      </c>
      <c r="D202" s="144" t="str">
        <f>IFERROR(C202/$C$202,"")</f>
        <v/>
      </c>
      <c r="E202" s="150"/>
    </row>
    <row r="203" spans="1:5">
      <c r="A203" s="156">
        <v>5591</v>
      </c>
      <c r="B203" s="150" t="s">
        <v>365</v>
      </c>
      <c r="C203" s="151">
        <v>0</v>
      </c>
      <c r="D203" s="144" t="str">
        <f t="shared" ref="D203:D211" si="15">IFERROR(C203/$C$202,"")</f>
        <v/>
      </c>
      <c r="E203" s="150"/>
    </row>
    <row r="204" spans="1:5">
      <c r="A204" s="156">
        <v>5592</v>
      </c>
      <c r="B204" s="150" t="s">
        <v>366</v>
      </c>
      <c r="C204" s="151">
        <v>0</v>
      </c>
      <c r="D204" s="144" t="str">
        <f t="shared" si="15"/>
        <v/>
      </c>
      <c r="E204" s="150"/>
    </row>
    <row r="205" spans="1:5">
      <c r="A205" s="156">
        <v>5593</v>
      </c>
      <c r="B205" s="150" t="s">
        <v>367</v>
      </c>
      <c r="C205" s="151">
        <v>0</v>
      </c>
      <c r="D205" s="144" t="str">
        <f t="shared" si="15"/>
        <v/>
      </c>
      <c r="E205" s="150"/>
    </row>
    <row r="206" spans="1:5">
      <c r="A206" s="156">
        <v>5594</v>
      </c>
      <c r="B206" s="150" t="s">
        <v>368</v>
      </c>
      <c r="C206" s="151">
        <v>0</v>
      </c>
      <c r="D206" s="144" t="str">
        <f t="shared" si="15"/>
        <v/>
      </c>
      <c r="E206" s="150"/>
    </row>
    <row r="207" spans="1:5">
      <c r="A207" s="156">
        <v>5595</v>
      </c>
      <c r="B207" s="150" t="s">
        <v>369</v>
      </c>
      <c r="C207" s="151">
        <v>0</v>
      </c>
      <c r="D207" s="144" t="str">
        <f t="shared" si="15"/>
        <v/>
      </c>
      <c r="E207" s="150"/>
    </row>
    <row r="208" spans="1:5">
      <c r="A208" s="156">
        <v>5596</v>
      </c>
      <c r="B208" s="150" t="s">
        <v>261</v>
      </c>
      <c r="C208" s="151">
        <v>0</v>
      </c>
      <c r="D208" s="144" t="str">
        <f t="shared" si="15"/>
        <v/>
      </c>
      <c r="E208" s="150"/>
    </row>
    <row r="209" spans="1:5">
      <c r="A209" s="156">
        <v>5597</v>
      </c>
      <c r="B209" s="150" t="s">
        <v>370</v>
      </c>
      <c r="C209" s="151">
        <v>0</v>
      </c>
      <c r="D209" s="144" t="str">
        <f t="shared" si="15"/>
        <v/>
      </c>
      <c r="E209" s="150"/>
    </row>
    <row r="210" spans="1:5">
      <c r="A210" s="156">
        <v>5598</v>
      </c>
      <c r="B210" s="150" t="s">
        <v>371</v>
      </c>
      <c r="C210" s="151">
        <v>0</v>
      </c>
      <c r="D210" s="144" t="str">
        <f t="shared" si="15"/>
        <v/>
      </c>
      <c r="E210" s="150"/>
    </row>
    <row r="211" spans="1:5">
      <c r="A211" s="156">
        <v>5599</v>
      </c>
      <c r="B211" s="150" t="s">
        <v>372</v>
      </c>
      <c r="C211" s="151">
        <v>0</v>
      </c>
      <c r="D211" s="144" t="str">
        <f t="shared" si="15"/>
        <v/>
      </c>
      <c r="E211" s="150"/>
    </row>
    <row r="212" spans="1:5" ht="10.5">
      <c r="A212" s="155">
        <v>5600</v>
      </c>
      <c r="B212" s="146" t="s">
        <v>373</v>
      </c>
      <c r="C212" s="143">
        <v>0</v>
      </c>
      <c r="D212" s="144"/>
      <c r="E212" s="150"/>
    </row>
    <row r="213" spans="1:5" ht="10.5">
      <c r="A213" s="155">
        <v>5610</v>
      </c>
      <c r="B213" s="147" t="s">
        <v>374</v>
      </c>
      <c r="C213" s="143">
        <v>0</v>
      </c>
      <c r="D213" s="144" t="str">
        <f>IFERROR(C213/$C$213,"")</f>
        <v/>
      </c>
      <c r="E213" s="150"/>
    </row>
    <row r="214" spans="1:5">
      <c r="A214" s="156">
        <v>5611</v>
      </c>
      <c r="B214" s="150" t="s">
        <v>375</v>
      </c>
      <c r="C214" s="151">
        <v>0</v>
      </c>
      <c r="D214" s="144" t="str">
        <f>IFERROR(C214/$C$213,"")</f>
        <v/>
      </c>
      <c r="E214" s="150"/>
    </row>
    <row r="216" spans="1:5">
      <c r="B216" s="5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5:C214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2" manualBreakCount="2">
    <brk id="70" max="4" man="1"/>
    <brk id="14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topLeftCell="A53" zoomScaleNormal="100" workbookViewId="0">
      <selection activeCell="H52" sqref="H52"/>
    </sheetView>
  </sheetViews>
  <sheetFormatPr baseColWidth="10" defaultColWidth="9.08984375" defaultRowHeight="10"/>
  <cols>
    <col min="1" max="1" width="10" style="55" customWidth="1"/>
    <col min="2" max="2" width="64.54296875" style="55" bestFit="1" customWidth="1"/>
    <col min="3" max="3" width="11.453125" style="55" bestFit="1" customWidth="1"/>
    <col min="4" max="4" width="15.54296875" style="55" bestFit="1" customWidth="1"/>
    <col min="5" max="5" width="20.453125" style="55" bestFit="1" customWidth="1"/>
    <col min="6" max="6" width="25.1796875" style="55" bestFit="1" customWidth="1"/>
    <col min="7" max="7" width="14" style="55" bestFit="1" customWidth="1"/>
    <col min="8" max="8" width="16.7265625" style="55" customWidth="1"/>
    <col min="9" max="9" width="12.54296875" style="55" bestFit="1" customWidth="1"/>
    <col min="10" max="10" width="12.36328125" style="55" bestFit="1" customWidth="1"/>
    <col min="11" max="16384" width="9.08984375" style="55"/>
  </cols>
  <sheetData>
    <row r="1" spans="1:8" s="121" customFormat="1" ht="11.25" customHeight="1">
      <c r="A1" s="162" t="str">
        <f>'Notas a los Edos Financieros'!A1</f>
        <v>PARQUE ECOLOGICO METROPOLITANO DE LEON, GTO., -ELISEO MARTINEZ PEREZ-</v>
      </c>
      <c r="B1" s="163"/>
      <c r="C1" s="163"/>
      <c r="D1" s="163"/>
      <c r="E1" s="163"/>
      <c r="F1" s="163"/>
      <c r="G1" s="119" t="s">
        <v>0</v>
      </c>
      <c r="H1" s="120">
        <f>'Notas a los Edos Financieros'!D1</f>
        <v>2025</v>
      </c>
    </row>
    <row r="2" spans="1:8" s="121" customFormat="1" ht="11.25" customHeight="1">
      <c r="A2" s="162" t="s">
        <v>56</v>
      </c>
      <c r="B2" s="163"/>
      <c r="C2" s="163"/>
      <c r="D2" s="163"/>
      <c r="E2" s="163"/>
      <c r="F2" s="163"/>
      <c r="G2" s="119" t="s">
        <v>2</v>
      </c>
      <c r="H2" s="120" t="str">
        <f>'Notas a los Edos Financieros'!D2</f>
        <v>Anual</v>
      </c>
    </row>
    <row r="3" spans="1:8" s="121" customFormat="1" ht="11.25" customHeight="1">
      <c r="A3" s="162" t="str">
        <f>'Notas a los Edos Financieros'!A3</f>
        <v>DEL 01 DE ENERO DEL 2025 AL 31 DE DICIEMBRE DEL 2025</v>
      </c>
      <c r="B3" s="163"/>
      <c r="C3" s="163"/>
      <c r="D3" s="163"/>
      <c r="E3" s="163"/>
      <c r="F3" s="163"/>
      <c r="G3" s="119" t="s">
        <v>3</v>
      </c>
      <c r="H3" s="120" t="str">
        <f>'Notas a los Edos Financieros'!D3</f>
        <v>Cuenta Pública</v>
      </c>
    </row>
    <row r="4" spans="1:8" s="121" customFormat="1" ht="11.25" customHeight="1">
      <c r="A4" s="161" t="s">
        <v>4</v>
      </c>
      <c r="B4" s="161"/>
      <c r="C4" s="161"/>
      <c r="D4" s="161"/>
      <c r="E4" s="161"/>
      <c r="F4" s="161"/>
      <c r="G4" s="119"/>
      <c r="H4" s="120"/>
    </row>
    <row r="5" spans="1:8" ht="10.5">
      <c r="A5" s="122" t="s">
        <v>57</v>
      </c>
      <c r="B5" s="123"/>
      <c r="C5" s="123"/>
      <c r="D5" s="123"/>
      <c r="E5" s="123"/>
      <c r="F5" s="123"/>
      <c r="G5" s="123"/>
      <c r="H5" s="123"/>
    </row>
    <row r="7" spans="1:8" ht="10.5">
      <c r="A7" s="123" t="s">
        <v>58</v>
      </c>
      <c r="B7" s="123"/>
      <c r="C7" s="123"/>
      <c r="D7" s="123"/>
      <c r="E7" s="123"/>
      <c r="F7" s="123"/>
      <c r="G7" s="123"/>
      <c r="H7" s="123"/>
    </row>
    <row r="8" spans="1:8" ht="10.5">
      <c r="A8" s="99" t="s">
        <v>59</v>
      </c>
      <c r="B8" s="99" t="s">
        <v>60</v>
      </c>
      <c r="C8" s="99" t="s">
        <v>61</v>
      </c>
      <c r="D8" s="99" t="s">
        <v>62</v>
      </c>
      <c r="E8" s="99"/>
      <c r="F8" s="99"/>
      <c r="G8" s="99"/>
      <c r="H8" s="99"/>
    </row>
    <row r="9" spans="1:8">
      <c r="A9" s="124">
        <v>1114</v>
      </c>
      <c r="B9" s="55" t="s">
        <v>63</v>
      </c>
      <c r="C9" s="125">
        <v>5293695.93</v>
      </c>
    </row>
    <row r="10" spans="1:8">
      <c r="A10" s="124">
        <v>1115</v>
      </c>
      <c r="B10" s="55" t="s">
        <v>64</v>
      </c>
      <c r="C10" s="125">
        <v>0</v>
      </c>
    </row>
    <row r="11" spans="1:8">
      <c r="A11" s="124">
        <v>1121</v>
      </c>
      <c r="B11" s="55" t="s">
        <v>65</v>
      </c>
      <c r="C11" s="125">
        <v>0</v>
      </c>
    </row>
    <row r="12" spans="1:8">
      <c r="A12" s="124"/>
      <c r="C12" s="125"/>
    </row>
    <row r="13" spans="1:8" ht="10.5">
      <c r="A13" s="123" t="s">
        <v>67</v>
      </c>
      <c r="B13" s="123"/>
      <c r="C13" s="123"/>
      <c r="D13" s="123"/>
      <c r="E13" s="123"/>
      <c r="F13" s="123"/>
      <c r="G13" s="123"/>
      <c r="H13" s="123"/>
    </row>
    <row r="14" spans="1:8" ht="10.5">
      <c r="A14" s="99" t="s">
        <v>59</v>
      </c>
      <c r="B14" s="99" t="s">
        <v>60</v>
      </c>
      <c r="C14" s="99" t="s">
        <v>61</v>
      </c>
      <c r="D14" s="99">
        <v>2023</v>
      </c>
      <c r="E14" s="99">
        <f>D14-1</f>
        <v>2022</v>
      </c>
      <c r="F14" s="99">
        <f>E14-1</f>
        <v>2021</v>
      </c>
      <c r="G14" s="99">
        <f>F14-1</f>
        <v>2020</v>
      </c>
      <c r="H14" s="99" t="s">
        <v>68</v>
      </c>
    </row>
    <row r="15" spans="1:8">
      <c r="A15" s="124">
        <v>1122</v>
      </c>
      <c r="B15" s="55" t="s">
        <v>69</v>
      </c>
      <c r="C15" s="125">
        <v>74979</v>
      </c>
      <c r="D15" s="125">
        <v>0</v>
      </c>
      <c r="E15" s="125">
        <v>0</v>
      </c>
      <c r="F15" s="125">
        <v>0</v>
      </c>
      <c r="G15" s="125">
        <v>0</v>
      </c>
    </row>
    <row r="16" spans="1:8">
      <c r="A16" s="124">
        <v>1124</v>
      </c>
      <c r="B16" s="55" t="s">
        <v>70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</row>
    <row r="18" spans="1:8" ht="10.5">
      <c r="A18" s="123" t="s">
        <v>71</v>
      </c>
      <c r="B18" s="123"/>
      <c r="C18" s="123"/>
      <c r="D18" s="123"/>
      <c r="E18" s="123"/>
      <c r="F18" s="123"/>
      <c r="G18" s="123"/>
      <c r="H18" s="123"/>
    </row>
    <row r="19" spans="1:8" ht="10.5">
      <c r="A19" s="99" t="s">
        <v>59</v>
      </c>
      <c r="B19" s="99" t="s">
        <v>60</v>
      </c>
      <c r="C19" s="99" t="s">
        <v>61</v>
      </c>
      <c r="D19" s="99" t="s">
        <v>72</v>
      </c>
      <c r="E19" s="99" t="s">
        <v>73</v>
      </c>
      <c r="F19" s="99" t="s">
        <v>74</v>
      </c>
      <c r="G19" s="99" t="s">
        <v>75</v>
      </c>
      <c r="H19" s="99" t="s">
        <v>76</v>
      </c>
    </row>
    <row r="20" spans="1:8">
      <c r="A20" s="124">
        <v>1123</v>
      </c>
      <c r="B20" s="55" t="s">
        <v>77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</row>
    <row r="21" spans="1:8">
      <c r="A21" s="124">
        <v>1125</v>
      </c>
      <c r="B21" s="55" t="s">
        <v>78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</row>
    <row r="22" spans="1:8">
      <c r="A22" s="126">
        <v>1126</v>
      </c>
      <c r="B22" s="127" t="s">
        <v>79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8">
      <c r="A23" s="126">
        <v>1129</v>
      </c>
      <c r="B23" s="127" t="s">
        <v>80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8">
      <c r="A24" s="124">
        <v>1131</v>
      </c>
      <c r="B24" s="55" t="s">
        <v>81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8">
      <c r="A25" s="124">
        <v>1132</v>
      </c>
      <c r="B25" s="55" t="s">
        <v>82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8">
      <c r="A26" s="124">
        <v>1133</v>
      </c>
      <c r="B26" s="55" t="s">
        <v>83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8">
      <c r="A27" s="124">
        <v>1134</v>
      </c>
      <c r="B27" s="55" t="s">
        <v>84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8">
      <c r="A28" s="124">
        <v>1139</v>
      </c>
      <c r="B28" s="55" t="s">
        <v>85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30" spans="1:8" ht="10.5">
      <c r="A30" s="123" t="s">
        <v>86</v>
      </c>
      <c r="B30" s="123"/>
      <c r="C30" s="123"/>
      <c r="D30" s="123"/>
      <c r="E30" s="123"/>
      <c r="F30" s="123"/>
      <c r="G30" s="123"/>
      <c r="H30" s="123"/>
    </row>
    <row r="31" spans="1:8" ht="10.5">
      <c r="A31" s="99" t="s">
        <v>59</v>
      </c>
      <c r="B31" s="99" t="s">
        <v>60</v>
      </c>
      <c r="C31" s="99" t="s">
        <v>61</v>
      </c>
      <c r="D31" s="99" t="s">
        <v>87</v>
      </c>
      <c r="E31" s="99" t="s">
        <v>88</v>
      </c>
      <c r="F31" s="99" t="s">
        <v>89</v>
      </c>
      <c r="G31" s="99"/>
      <c r="H31" s="99"/>
    </row>
    <row r="32" spans="1:8">
      <c r="A32" s="124">
        <v>1140</v>
      </c>
      <c r="B32" s="55" t="s">
        <v>90</v>
      </c>
      <c r="C32" s="125">
        <v>0</v>
      </c>
    </row>
    <row r="33" spans="1:8">
      <c r="A33" s="124">
        <v>1141</v>
      </c>
      <c r="B33" s="55" t="s">
        <v>91</v>
      </c>
      <c r="C33" s="125">
        <v>0</v>
      </c>
    </row>
    <row r="34" spans="1:8" ht="10.5">
      <c r="A34" s="124">
        <v>1142</v>
      </c>
      <c r="B34" s="55" t="s">
        <v>92</v>
      </c>
      <c r="C34" s="125">
        <v>0</v>
      </c>
      <c r="E34" s="128"/>
    </row>
    <row r="35" spans="1:8">
      <c r="A35" s="124">
        <v>1143</v>
      </c>
      <c r="B35" s="55" t="s">
        <v>93</v>
      </c>
      <c r="C35" s="125">
        <v>0</v>
      </c>
    </row>
    <row r="36" spans="1:8">
      <c r="A36" s="124">
        <v>1144</v>
      </c>
      <c r="B36" s="55" t="s">
        <v>94</v>
      </c>
      <c r="C36" s="125">
        <v>0</v>
      </c>
    </row>
    <row r="37" spans="1:8">
      <c r="A37" s="124">
        <v>1145</v>
      </c>
      <c r="B37" s="55" t="s">
        <v>95</v>
      </c>
      <c r="C37" s="125">
        <v>0</v>
      </c>
    </row>
    <row r="39" spans="1:8" ht="10.5">
      <c r="A39" s="123" t="s">
        <v>96</v>
      </c>
      <c r="B39" s="123"/>
      <c r="C39" s="123"/>
      <c r="D39" s="123"/>
      <c r="E39" s="123"/>
      <c r="F39" s="123"/>
      <c r="G39" s="123"/>
      <c r="H39" s="123"/>
    </row>
    <row r="40" spans="1:8" ht="10.5">
      <c r="A40" s="99" t="s">
        <v>59</v>
      </c>
      <c r="B40" s="99" t="s">
        <v>60</v>
      </c>
      <c r="C40" s="99" t="s">
        <v>61</v>
      </c>
      <c r="D40" s="99" t="s">
        <v>88</v>
      </c>
      <c r="E40" s="99" t="s">
        <v>97</v>
      </c>
      <c r="F40" s="99" t="s">
        <v>89</v>
      </c>
      <c r="G40" s="99"/>
      <c r="H40" s="99"/>
    </row>
    <row r="41" spans="1:8">
      <c r="A41" s="124">
        <v>1150</v>
      </c>
      <c r="B41" s="55" t="s">
        <v>98</v>
      </c>
      <c r="C41" s="125">
        <v>0</v>
      </c>
    </row>
    <row r="42" spans="1:8">
      <c r="A42" s="124">
        <v>1151</v>
      </c>
      <c r="B42" s="55" t="s">
        <v>99</v>
      </c>
      <c r="C42" s="125">
        <v>0</v>
      </c>
    </row>
    <row r="44" spans="1:8" ht="10.5">
      <c r="A44" s="123" t="s">
        <v>100</v>
      </c>
      <c r="B44" s="123"/>
      <c r="C44" s="123"/>
      <c r="D44" s="123"/>
      <c r="E44" s="123"/>
      <c r="F44" s="123"/>
      <c r="G44" s="123"/>
      <c r="H44" s="123"/>
    </row>
    <row r="45" spans="1:8" ht="10.5">
      <c r="A45" s="99" t="s">
        <v>59</v>
      </c>
      <c r="B45" s="99" t="s">
        <v>60</v>
      </c>
      <c r="C45" s="99" t="s">
        <v>61</v>
      </c>
      <c r="D45" s="99" t="s">
        <v>62</v>
      </c>
      <c r="E45" s="99" t="s">
        <v>76</v>
      </c>
      <c r="F45" s="99"/>
      <c r="G45" s="99"/>
      <c r="H45" s="99"/>
    </row>
    <row r="46" spans="1:8">
      <c r="A46" s="124">
        <v>1213</v>
      </c>
      <c r="B46" s="55" t="s">
        <v>101</v>
      </c>
      <c r="C46" s="125">
        <v>0</v>
      </c>
    </row>
    <row r="48" spans="1:8" ht="10.5">
      <c r="A48" s="123" t="s">
        <v>102</v>
      </c>
      <c r="B48" s="123"/>
      <c r="C48" s="123"/>
      <c r="D48" s="123"/>
      <c r="E48" s="123"/>
      <c r="F48" s="123"/>
      <c r="G48" s="123"/>
      <c r="H48" s="123"/>
    </row>
    <row r="49" spans="1:10" ht="10.5">
      <c r="A49" s="99" t="s">
        <v>59</v>
      </c>
      <c r="B49" s="99" t="s">
        <v>60</v>
      </c>
      <c r="C49" s="99" t="s">
        <v>61</v>
      </c>
      <c r="D49" s="99"/>
      <c r="E49" s="99"/>
      <c r="F49" s="99"/>
      <c r="G49" s="99"/>
      <c r="H49" s="99"/>
    </row>
    <row r="50" spans="1:10">
      <c r="A50" s="124">
        <v>1211</v>
      </c>
      <c r="B50" s="55" t="s">
        <v>66</v>
      </c>
      <c r="C50" s="125">
        <v>0</v>
      </c>
    </row>
    <row r="51" spans="1:10">
      <c r="A51" s="124">
        <v>1212</v>
      </c>
      <c r="B51" s="55" t="s">
        <v>539</v>
      </c>
      <c r="C51" s="125">
        <v>0</v>
      </c>
    </row>
    <row r="52" spans="1:10">
      <c r="A52" s="124">
        <v>1214</v>
      </c>
      <c r="B52" s="55" t="s">
        <v>103</v>
      </c>
      <c r="C52" s="125">
        <v>0</v>
      </c>
    </row>
    <row r="54" spans="1:10" ht="10.5">
      <c r="A54" s="123" t="s">
        <v>104</v>
      </c>
      <c r="B54" s="123"/>
      <c r="C54" s="123"/>
      <c r="D54" s="123"/>
      <c r="E54" s="123"/>
      <c r="F54" s="123"/>
      <c r="G54" s="123"/>
      <c r="H54" s="123"/>
      <c r="I54" s="123"/>
      <c r="J54" s="123"/>
    </row>
    <row r="55" spans="1:10" ht="10.5">
      <c r="A55" s="99" t="s">
        <v>59</v>
      </c>
      <c r="B55" s="99" t="s">
        <v>60</v>
      </c>
      <c r="C55" s="99" t="s">
        <v>61</v>
      </c>
      <c r="D55" s="99" t="s">
        <v>105</v>
      </c>
      <c r="E55" s="99" t="s">
        <v>106</v>
      </c>
      <c r="F55" s="99" t="s">
        <v>540</v>
      </c>
      <c r="G55" s="99" t="s">
        <v>538</v>
      </c>
      <c r="H55" s="99" t="s">
        <v>108</v>
      </c>
      <c r="I55" s="99" t="s">
        <v>541</v>
      </c>
      <c r="J55" s="99" t="s">
        <v>577</v>
      </c>
    </row>
    <row r="56" spans="1:10">
      <c r="A56" s="124">
        <v>1230</v>
      </c>
      <c r="B56" s="55" t="s">
        <v>109</v>
      </c>
      <c r="C56" s="125">
        <f>SUM(C57:C63)</f>
        <v>3584612.8499999996</v>
      </c>
      <c r="D56" s="125">
        <v>0</v>
      </c>
      <c r="E56" s="125">
        <v>0</v>
      </c>
    </row>
    <row r="57" spans="1:10">
      <c r="A57" s="124">
        <v>1231</v>
      </c>
      <c r="B57" s="55" t="s">
        <v>110</v>
      </c>
      <c r="C57" s="125">
        <v>0</v>
      </c>
      <c r="D57" s="129"/>
      <c r="E57" s="129"/>
    </row>
    <row r="58" spans="1:10">
      <c r="A58" s="124">
        <v>1232</v>
      </c>
      <c r="B58" s="55" t="s">
        <v>111</v>
      </c>
      <c r="C58" s="125">
        <v>0</v>
      </c>
      <c r="D58" s="125">
        <v>0</v>
      </c>
      <c r="E58" s="125">
        <v>0</v>
      </c>
    </row>
    <row r="59" spans="1:10">
      <c r="A59" s="124">
        <v>1233</v>
      </c>
      <c r="B59" s="55" t="s">
        <v>112</v>
      </c>
      <c r="C59" s="125">
        <v>0</v>
      </c>
      <c r="D59" s="125">
        <v>0</v>
      </c>
      <c r="E59" s="125">
        <v>0</v>
      </c>
    </row>
    <row r="60" spans="1:10">
      <c r="A60" s="124">
        <v>1234</v>
      </c>
      <c r="B60" s="55" t="s">
        <v>113</v>
      </c>
      <c r="C60" s="125">
        <v>0</v>
      </c>
      <c r="D60" s="125">
        <v>0</v>
      </c>
      <c r="E60" s="125">
        <v>0</v>
      </c>
    </row>
    <row r="61" spans="1:10">
      <c r="A61" s="124">
        <v>1235</v>
      </c>
      <c r="B61" s="55" t="s">
        <v>114</v>
      </c>
      <c r="C61" s="125">
        <v>2397475.2799999998</v>
      </c>
      <c r="D61" s="125">
        <v>0</v>
      </c>
      <c r="E61" s="125">
        <v>0</v>
      </c>
    </row>
    <row r="62" spans="1:10">
      <c r="A62" s="124">
        <v>1236</v>
      </c>
      <c r="B62" s="55" t="s">
        <v>115</v>
      </c>
      <c r="C62" s="125">
        <v>1187137.57</v>
      </c>
      <c r="D62" s="125">
        <v>0</v>
      </c>
      <c r="E62" s="125">
        <v>0</v>
      </c>
    </row>
    <row r="63" spans="1:10">
      <c r="A63" s="124">
        <v>1239</v>
      </c>
      <c r="B63" s="55" t="s">
        <v>116</v>
      </c>
      <c r="C63" s="125">
        <v>0</v>
      </c>
      <c r="D63" s="125">
        <v>0</v>
      </c>
      <c r="E63" s="125">
        <v>0</v>
      </c>
    </row>
    <row r="64" spans="1:10" ht="10.5">
      <c r="A64" s="124">
        <v>1240</v>
      </c>
      <c r="B64" s="55" t="s">
        <v>117</v>
      </c>
      <c r="C64" s="130">
        <f>SUM(C65:C72)</f>
        <v>23374896.799999997</v>
      </c>
      <c r="D64" s="130">
        <f>SUM(D65:D72)</f>
        <v>-17526633.59</v>
      </c>
      <c r="E64" s="125">
        <v>0</v>
      </c>
      <c r="F64" s="125"/>
    </row>
    <row r="65" spans="1:7">
      <c r="A65" s="124">
        <v>1241</v>
      </c>
      <c r="B65" s="55" t="s">
        <v>118</v>
      </c>
      <c r="C65" s="125">
        <v>2216612.23</v>
      </c>
      <c r="D65" s="125">
        <v>-1287659.1599999999</v>
      </c>
      <c r="E65" s="125">
        <v>0</v>
      </c>
    </row>
    <row r="66" spans="1:7">
      <c r="A66" s="124">
        <v>1242</v>
      </c>
      <c r="B66" s="55" t="s">
        <v>119</v>
      </c>
      <c r="C66" s="125">
        <v>4359829.5</v>
      </c>
      <c r="D66" s="125">
        <v>-2295970.27</v>
      </c>
      <c r="E66" s="125">
        <v>0</v>
      </c>
    </row>
    <row r="67" spans="1:7">
      <c r="A67" s="124">
        <v>1243</v>
      </c>
      <c r="B67" s="55" t="s">
        <v>120</v>
      </c>
      <c r="C67" s="125">
        <v>46284</v>
      </c>
      <c r="D67" s="125">
        <v>-2314.1999999999998</v>
      </c>
      <c r="E67" s="125">
        <v>0</v>
      </c>
    </row>
    <row r="68" spans="1:7">
      <c r="A68" s="124">
        <v>1244</v>
      </c>
      <c r="B68" s="55" t="s">
        <v>121</v>
      </c>
      <c r="C68" s="125">
        <v>6026880.3099999996</v>
      </c>
      <c r="D68" s="125">
        <v>-4506239.95</v>
      </c>
      <c r="E68" s="125">
        <v>0</v>
      </c>
    </row>
    <row r="69" spans="1:7">
      <c r="A69" s="124">
        <v>1245</v>
      </c>
      <c r="B69" s="55" t="s">
        <v>122</v>
      </c>
      <c r="C69" s="125">
        <v>0</v>
      </c>
      <c r="D69" s="125">
        <v>0</v>
      </c>
      <c r="E69" s="125">
        <v>0</v>
      </c>
    </row>
    <row r="70" spans="1:7">
      <c r="A70" s="124">
        <v>1246</v>
      </c>
      <c r="B70" s="55" t="s">
        <v>123</v>
      </c>
      <c r="C70" s="125">
        <v>10725290.76</v>
      </c>
      <c r="D70" s="125">
        <v>-9434450.0099999998</v>
      </c>
      <c r="E70" s="125">
        <v>0</v>
      </c>
    </row>
    <row r="71" spans="1:7">
      <c r="A71" s="124">
        <v>1247</v>
      </c>
      <c r="B71" s="55" t="s">
        <v>124</v>
      </c>
      <c r="C71" s="125">
        <v>0</v>
      </c>
      <c r="D71" s="125">
        <v>0</v>
      </c>
      <c r="E71" s="125">
        <v>0</v>
      </c>
    </row>
    <row r="72" spans="1:7">
      <c r="A72" s="124">
        <v>1248</v>
      </c>
      <c r="B72" s="55" t="s">
        <v>125</v>
      </c>
      <c r="C72" s="125">
        <v>0</v>
      </c>
      <c r="D72" s="125">
        <v>0</v>
      </c>
      <c r="E72" s="125">
        <v>0</v>
      </c>
    </row>
    <row r="74" spans="1:7" ht="10.5">
      <c r="A74" s="123" t="s">
        <v>126</v>
      </c>
      <c r="B74" s="123"/>
      <c r="C74" s="123"/>
      <c r="D74" s="123"/>
      <c r="E74" s="123"/>
      <c r="F74" s="123"/>
      <c r="G74" s="123"/>
    </row>
    <row r="75" spans="1:7" ht="10.5">
      <c r="A75" s="99" t="s">
        <v>59</v>
      </c>
      <c r="B75" s="99" t="s">
        <v>60</v>
      </c>
      <c r="C75" s="99" t="s">
        <v>61</v>
      </c>
      <c r="D75" s="99" t="s">
        <v>127</v>
      </c>
      <c r="E75" s="99" t="s">
        <v>128</v>
      </c>
      <c r="F75" s="99" t="s">
        <v>578</v>
      </c>
      <c r="G75" s="99" t="s">
        <v>107</v>
      </c>
    </row>
    <row r="76" spans="1:7">
      <c r="A76" s="124">
        <v>1250</v>
      </c>
      <c r="B76" s="55" t="s">
        <v>129</v>
      </c>
      <c r="C76" s="125">
        <f>SUM(C77:C81)</f>
        <v>1198127.27</v>
      </c>
      <c r="D76" s="125">
        <v>0</v>
      </c>
      <c r="E76" s="125">
        <v>0</v>
      </c>
    </row>
    <row r="77" spans="1:7">
      <c r="A77" s="124">
        <v>1251</v>
      </c>
      <c r="B77" s="55" t="s">
        <v>130</v>
      </c>
      <c r="C77" s="125">
        <v>1198127.27</v>
      </c>
      <c r="D77" s="125">
        <v>0</v>
      </c>
      <c r="E77" s="125">
        <v>0</v>
      </c>
    </row>
    <row r="78" spans="1:7">
      <c r="A78" s="124">
        <v>1252</v>
      </c>
      <c r="B78" s="55" t="s">
        <v>131</v>
      </c>
      <c r="C78" s="125">
        <v>0</v>
      </c>
      <c r="D78" s="125">
        <v>0</v>
      </c>
      <c r="E78" s="125">
        <v>0</v>
      </c>
    </row>
    <row r="79" spans="1:7">
      <c r="A79" s="124">
        <v>1253</v>
      </c>
      <c r="B79" s="55" t="s">
        <v>132</v>
      </c>
      <c r="C79" s="125">
        <v>0</v>
      </c>
      <c r="D79" s="125">
        <v>0</v>
      </c>
      <c r="E79" s="125">
        <v>0</v>
      </c>
    </row>
    <row r="80" spans="1:7">
      <c r="A80" s="124">
        <v>1254</v>
      </c>
      <c r="B80" s="55" t="s">
        <v>133</v>
      </c>
      <c r="C80" s="125">
        <v>0</v>
      </c>
      <c r="D80" s="125">
        <v>0</v>
      </c>
      <c r="E80" s="125">
        <v>0</v>
      </c>
    </row>
    <row r="81" spans="1:8">
      <c r="A81" s="124">
        <v>1259</v>
      </c>
      <c r="B81" s="55" t="s">
        <v>134</v>
      </c>
      <c r="C81" s="125">
        <v>0</v>
      </c>
      <c r="D81" s="125">
        <v>0</v>
      </c>
      <c r="E81" s="125">
        <v>0</v>
      </c>
    </row>
    <row r="82" spans="1:8">
      <c r="A82" s="124">
        <v>1270</v>
      </c>
      <c r="B82" s="55" t="s">
        <v>135</v>
      </c>
      <c r="C82" s="125">
        <v>6065679.6699999999</v>
      </c>
      <c r="D82" s="129"/>
      <c r="E82" s="129"/>
    </row>
    <row r="83" spans="1:8">
      <c r="A83" s="124">
        <v>1271</v>
      </c>
      <c r="B83" s="55" t="s">
        <v>136</v>
      </c>
      <c r="C83" s="125">
        <v>6014141.1699999999</v>
      </c>
      <c r="D83" s="129"/>
      <c r="E83" s="129"/>
    </row>
    <row r="84" spans="1:8">
      <c r="A84" s="124">
        <v>1272</v>
      </c>
      <c r="B84" s="55" t="s">
        <v>137</v>
      </c>
      <c r="C84" s="125">
        <v>0</v>
      </c>
      <c r="D84" s="129"/>
      <c r="E84" s="129"/>
    </row>
    <row r="85" spans="1:8">
      <c r="A85" s="124">
        <v>1273</v>
      </c>
      <c r="B85" s="55" t="s">
        <v>138</v>
      </c>
      <c r="C85" s="125">
        <v>51538.5</v>
      </c>
      <c r="D85" s="129"/>
      <c r="E85" s="129"/>
    </row>
    <row r="86" spans="1:8">
      <c r="A86" s="124">
        <v>1274</v>
      </c>
      <c r="B86" s="55" t="s">
        <v>139</v>
      </c>
      <c r="C86" s="125">
        <v>0</v>
      </c>
      <c r="D86" s="129"/>
      <c r="E86" s="129"/>
    </row>
    <row r="87" spans="1:8">
      <c r="A87" s="124">
        <v>1275</v>
      </c>
      <c r="B87" s="55" t="s">
        <v>140</v>
      </c>
      <c r="C87" s="125">
        <v>0</v>
      </c>
      <c r="D87" s="129"/>
      <c r="E87" s="129"/>
    </row>
    <row r="88" spans="1:8">
      <c r="A88" s="124">
        <v>1279</v>
      </c>
      <c r="B88" s="55" t="s">
        <v>141</v>
      </c>
      <c r="C88" s="125">
        <v>0</v>
      </c>
      <c r="D88" s="129"/>
      <c r="E88" s="129"/>
    </row>
    <row r="90" spans="1:8" ht="10.5">
      <c r="A90" s="123" t="s">
        <v>142</v>
      </c>
      <c r="B90" s="123"/>
      <c r="C90" s="123"/>
      <c r="D90" s="123"/>
      <c r="E90" s="123"/>
      <c r="F90" s="123"/>
      <c r="G90" s="123"/>
      <c r="H90" s="123"/>
    </row>
    <row r="91" spans="1:8" ht="10.5">
      <c r="A91" s="99" t="s">
        <v>59</v>
      </c>
      <c r="B91" s="99" t="s">
        <v>60</v>
      </c>
      <c r="C91" s="99" t="s">
        <v>61</v>
      </c>
      <c r="D91" s="99" t="s">
        <v>108</v>
      </c>
      <c r="E91" s="99"/>
      <c r="F91" s="99"/>
      <c r="G91" s="99"/>
      <c r="H91" s="99"/>
    </row>
    <row r="92" spans="1:8">
      <c r="A92" s="124">
        <v>1160</v>
      </c>
      <c r="B92" s="55" t="s">
        <v>143</v>
      </c>
      <c r="C92" s="125">
        <v>0</v>
      </c>
    </row>
    <row r="93" spans="1:8">
      <c r="A93" s="124">
        <v>1161</v>
      </c>
      <c r="B93" s="55" t="s">
        <v>144</v>
      </c>
      <c r="C93" s="125">
        <v>0</v>
      </c>
    </row>
    <row r="94" spans="1:8">
      <c r="A94" s="124">
        <v>1162</v>
      </c>
      <c r="B94" s="55" t="s">
        <v>145</v>
      </c>
      <c r="C94" s="125">
        <v>0</v>
      </c>
    </row>
    <row r="96" spans="1:8" ht="10.5">
      <c r="A96" s="123" t="s">
        <v>146</v>
      </c>
      <c r="B96" s="123"/>
      <c r="C96" s="123"/>
      <c r="D96" s="123"/>
      <c r="E96" s="123"/>
      <c r="F96" s="123"/>
      <c r="G96" s="123"/>
      <c r="H96" s="123"/>
    </row>
    <row r="97" spans="1:8" ht="10.5">
      <c r="A97" s="99" t="s">
        <v>59</v>
      </c>
      <c r="B97" s="99" t="s">
        <v>60</v>
      </c>
      <c r="C97" s="99" t="s">
        <v>61</v>
      </c>
      <c r="D97" s="99" t="s">
        <v>76</v>
      </c>
      <c r="E97" s="99"/>
      <c r="F97" s="99"/>
      <c r="G97" s="99"/>
      <c r="H97" s="99"/>
    </row>
    <row r="98" spans="1:8">
      <c r="A98" s="124">
        <v>1190</v>
      </c>
      <c r="B98" s="55" t="s">
        <v>580</v>
      </c>
      <c r="C98" s="125">
        <v>0</v>
      </c>
    </row>
    <row r="99" spans="1:8">
      <c r="A99" s="124">
        <v>1191</v>
      </c>
      <c r="B99" s="55" t="s">
        <v>542</v>
      </c>
      <c r="C99" s="125">
        <v>0</v>
      </c>
    </row>
    <row r="100" spans="1:8">
      <c r="A100" s="124">
        <v>1192</v>
      </c>
      <c r="B100" s="55" t="s">
        <v>543</v>
      </c>
      <c r="C100" s="125">
        <v>0</v>
      </c>
    </row>
    <row r="101" spans="1:8">
      <c r="A101" s="124">
        <v>1193</v>
      </c>
      <c r="B101" s="55" t="s">
        <v>544</v>
      </c>
      <c r="C101" s="125">
        <v>0</v>
      </c>
    </row>
    <row r="102" spans="1:8">
      <c r="A102" s="124">
        <v>1194</v>
      </c>
      <c r="B102" s="55" t="s">
        <v>545</v>
      </c>
      <c r="C102" s="125">
        <v>0</v>
      </c>
    </row>
    <row r="103" spans="1:8">
      <c r="A103" s="124">
        <v>1290</v>
      </c>
      <c r="B103" s="55" t="s">
        <v>147</v>
      </c>
      <c r="C103" s="125">
        <v>0</v>
      </c>
    </row>
    <row r="104" spans="1:8">
      <c r="A104" s="124">
        <v>1291</v>
      </c>
      <c r="B104" s="55" t="s">
        <v>148</v>
      </c>
      <c r="C104" s="125">
        <v>0</v>
      </c>
    </row>
    <row r="105" spans="1:8">
      <c r="A105" s="124">
        <v>1292</v>
      </c>
      <c r="B105" s="55" t="s">
        <v>149</v>
      </c>
      <c r="C105" s="125">
        <v>0</v>
      </c>
    </row>
    <row r="106" spans="1:8">
      <c r="A106" s="124">
        <v>1293</v>
      </c>
      <c r="B106" s="55" t="s">
        <v>150</v>
      </c>
      <c r="C106" s="125">
        <v>0</v>
      </c>
    </row>
    <row r="108" spans="1:8" ht="10.5">
      <c r="A108" s="123" t="s">
        <v>151</v>
      </c>
      <c r="B108" s="123"/>
      <c r="C108" s="123"/>
      <c r="D108" s="123"/>
      <c r="E108" s="123"/>
      <c r="F108" s="123"/>
      <c r="G108" s="123"/>
      <c r="H108" s="123"/>
    </row>
    <row r="109" spans="1:8" ht="10.5">
      <c r="A109" s="99" t="s">
        <v>59</v>
      </c>
      <c r="B109" s="99" t="s">
        <v>60</v>
      </c>
      <c r="C109" s="99" t="s">
        <v>61</v>
      </c>
      <c r="D109" s="99" t="s">
        <v>72</v>
      </c>
      <c r="E109" s="99" t="s">
        <v>73</v>
      </c>
      <c r="F109" s="99" t="s">
        <v>74</v>
      </c>
      <c r="G109" s="99" t="s">
        <v>152</v>
      </c>
      <c r="H109" s="99" t="s">
        <v>579</v>
      </c>
    </row>
    <row r="110" spans="1:8">
      <c r="A110" s="124">
        <v>2110</v>
      </c>
      <c r="B110" s="55" t="s">
        <v>153</v>
      </c>
      <c r="C110" s="125">
        <v>2908467.64</v>
      </c>
      <c r="D110" s="125">
        <v>2908467.64</v>
      </c>
      <c r="E110" s="125">
        <v>0</v>
      </c>
      <c r="F110" s="125">
        <v>0</v>
      </c>
      <c r="G110" s="125">
        <v>0</v>
      </c>
    </row>
    <row r="111" spans="1:8">
      <c r="A111" s="124">
        <v>2111</v>
      </c>
      <c r="B111" s="55" t="s">
        <v>154</v>
      </c>
      <c r="C111" s="125">
        <v>49880.78</v>
      </c>
      <c r="D111" s="125">
        <v>49880.78</v>
      </c>
      <c r="E111" s="125">
        <v>0</v>
      </c>
      <c r="F111" s="125">
        <v>0</v>
      </c>
      <c r="G111" s="125">
        <v>0</v>
      </c>
    </row>
    <row r="112" spans="1:8">
      <c r="A112" s="124">
        <v>2112</v>
      </c>
      <c r="B112" s="55" t="s">
        <v>155</v>
      </c>
      <c r="C112" s="125">
        <v>55347.35</v>
      </c>
      <c r="D112" s="125">
        <v>55347.35</v>
      </c>
      <c r="E112" s="125">
        <v>0</v>
      </c>
      <c r="F112" s="125">
        <v>0</v>
      </c>
      <c r="G112" s="125">
        <v>0</v>
      </c>
    </row>
    <row r="113" spans="1:8">
      <c r="A113" s="124">
        <v>2113</v>
      </c>
      <c r="B113" s="55" t="s">
        <v>156</v>
      </c>
      <c r="C113" s="125">
        <v>0</v>
      </c>
      <c r="D113" s="125">
        <v>0</v>
      </c>
      <c r="E113" s="125">
        <v>0</v>
      </c>
      <c r="F113" s="125">
        <v>0</v>
      </c>
      <c r="G113" s="125">
        <v>0</v>
      </c>
    </row>
    <row r="114" spans="1:8">
      <c r="A114" s="124">
        <v>2114</v>
      </c>
      <c r="B114" s="55" t="s">
        <v>157</v>
      </c>
      <c r="C114" s="125">
        <v>0</v>
      </c>
      <c r="D114" s="125">
        <v>0</v>
      </c>
      <c r="E114" s="125">
        <v>0</v>
      </c>
      <c r="F114" s="125">
        <v>0</v>
      </c>
      <c r="G114" s="125">
        <v>0</v>
      </c>
    </row>
    <row r="115" spans="1:8">
      <c r="A115" s="124">
        <v>2115</v>
      </c>
      <c r="B115" s="55" t="s">
        <v>158</v>
      </c>
      <c r="C115" s="125">
        <v>0</v>
      </c>
      <c r="D115" s="125">
        <v>0</v>
      </c>
      <c r="E115" s="125">
        <v>0</v>
      </c>
      <c r="F115" s="125">
        <v>0</v>
      </c>
      <c r="G115" s="125">
        <v>0</v>
      </c>
    </row>
    <row r="116" spans="1:8">
      <c r="A116" s="124">
        <v>2116</v>
      </c>
      <c r="B116" s="55" t="s">
        <v>159</v>
      </c>
      <c r="C116" s="125">
        <v>0</v>
      </c>
      <c r="D116" s="125">
        <v>0</v>
      </c>
      <c r="E116" s="125">
        <v>0</v>
      </c>
      <c r="F116" s="125">
        <v>0</v>
      </c>
      <c r="G116" s="125">
        <v>0</v>
      </c>
    </row>
    <row r="117" spans="1:8">
      <c r="A117" s="124">
        <v>2117</v>
      </c>
      <c r="B117" s="55" t="s">
        <v>160</v>
      </c>
      <c r="C117" s="125">
        <v>2803239.43</v>
      </c>
      <c r="D117" s="125">
        <v>2803239.43</v>
      </c>
      <c r="E117" s="125">
        <v>0</v>
      </c>
      <c r="F117" s="125">
        <v>0</v>
      </c>
      <c r="G117" s="125">
        <v>0</v>
      </c>
    </row>
    <row r="118" spans="1:8">
      <c r="A118" s="124">
        <v>2118</v>
      </c>
      <c r="B118" s="55" t="s">
        <v>161</v>
      </c>
      <c r="C118" s="125">
        <v>0</v>
      </c>
      <c r="D118" s="125">
        <v>0</v>
      </c>
      <c r="E118" s="125">
        <v>0</v>
      </c>
      <c r="F118" s="125">
        <v>0</v>
      </c>
      <c r="G118" s="125">
        <v>0</v>
      </c>
    </row>
    <row r="119" spans="1:8">
      <c r="A119" s="124">
        <v>2119</v>
      </c>
      <c r="B119" s="55" t="s">
        <v>162</v>
      </c>
      <c r="C119" s="125">
        <v>0.08</v>
      </c>
      <c r="D119" s="125">
        <v>0.08</v>
      </c>
      <c r="E119" s="125">
        <v>0</v>
      </c>
      <c r="F119" s="125">
        <v>0</v>
      </c>
      <c r="G119" s="125">
        <v>0</v>
      </c>
    </row>
    <row r="120" spans="1:8">
      <c r="A120" s="124">
        <v>2120</v>
      </c>
      <c r="B120" s="55" t="s">
        <v>163</v>
      </c>
      <c r="C120" s="125">
        <v>0</v>
      </c>
      <c r="D120" s="125">
        <v>0</v>
      </c>
      <c r="E120" s="125">
        <v>0</v>
      </c>
      <c r="F120" s="125">
        <v>0</v>
      </c>
      <c r="G120" s="125">
        <v>0</v>
      </c>
    </row>
    <row r="121" spans="1:8">
      <c r="A121" s="124">
        <v>2121</v>
      </c>
      <c r="B121" s="55" t="s">
        <v>164</v>
      </c>
      <c r="C121" s="125">
        <v>0</v>
      </c>
      <c r="D121" s="125">
        <v>0</v>
      </c>
      <c r="E121" s="125">
        <v>0</v>
      </c>
      <c r="F121" s="125">
        <v>0</v>
      </c>
      <c r="G121" s="125">
        <v>0</v>
      </c>
    </row>
    <row r="122" spans="1:8">
      <c r="A122" s="124">
        <v>2122</v>
      </c>
      <c r="B122" s="55" t="s">
        <v>165</v>
      </c>
      <c r="C122" s="125">
        <v>0</v>
      </c>
      <c r="D122" s="125">
        <v>0</v>
      </c>
      <c r="E122" s="125">
        <v>0</v>
      </c>
      <c r="F122" s="125">
        <v>0</v>
      </c>
      <c r="G122" s="125">
        <v>0</v>
      </c>
    </row>
    <row r="123" spans="1:8">
      <c r="A123" s="124">
        <v>2129</v>
      </c>
      <c r="B123" s="55" t="s">
        <v>166</v>
      </c>
      <c r="C123" s="125">
        <v>0</v>
      </c>
      <c r="D123" s="125">
        <v>0</v>
      </c>
      <c r="E123" s="125">
        <v>0</v>
      </c>
      <c r="F123" s="125">
        <v>0</v>
      </c>
      <c r="G123" s="125">
        <v>0</v>
      </c>
    </row>
    <row r="125" spans="1:8" ht="10.5">
      <c r="A125" s="123" t="s">
        <v>167</v>
      </c>
      <c r="B125" s="123"/>
      <c r="C125" s="123"/>
      <c r="D125" s="123"/>
      <c r="E125" s="123"/>
      <c r="F125" s="123"/>
      <c r="G125" s="123"/>
      <c r="H125" s="123"/>
    </row>
    <row r="126" spans="1:8" ht="10.5">
      <c r="A126" s="99" t="s">
        <v>59</v>
      </c>
      <c r="B126" s="99" t="s">
        <v>60</v>
      </c>
      <c r="C126" s="99" t="s">
        <v>61</v>
      </c>
      <c r="D126" s="99" t="s">
        <v>168</v>
      </c>
      <c r="E126" s="99" t="s">
        <v>76</v>
      </c>
      <c r="F126" s="99"/>
      <c r="G126" s="99"/>
      <c r="H126" s="99"/>
    </row>
    <row r="127" spans="1:8">
      <c r="A127" s="124">
        <v>2160</v>
      </c>
      <c r="B127" s="55" t="s">
        <v>169</v>
      </c>
      <c r="C127" s="125">
        <v>0</v>
      </c>
    </row>
    <row r="128" spans="1:8">
      <c r="A128" s="124">
        <v>2161</v>
      </c>
      <c r="B128" s="55" t="s">
        <v>170</v>
      </c>
      <c r="C128" s="125">
        <v>0</v>
      </c>
    </row>
    <row r="129" spans="1:8">
      <c r="A129" s="124">
        <v>2162</v>
      </c>
      <c r="B129" s="55" t="s">
        <v>171</v>
      </c>
      <c r="C129" s="125">
        <v>0</v>
      </c>
    </row>
    <row r="130" spans="1:8">
      <c r="A130" s="124">
        <v>2163</v>
      </c>
      <c r="B130" s="55" t="s">
        <v>172</v>
      </c>
      <c r="C130" s="125">
        <v>0</v>
      </c>
    </row>
    <row r="131" spans="1:8">
      <c r="A131" s="124">
        <v>2164</v>
      </c>
      <c r="B131" s="55" t="s">
        <v>173</v>
      </c>
      <c r="C131" s="125">
        <v>0</v>
      </c>
    </row>
    <row r="132" spans="1:8">
      <c r="A132" s="124">
        <v>2165</v>
      </c>
      <c r="B132" s="55" t="s">
        <v>174</v>
      </c>
      <c r="C132" s="125">
        <v>0</v>
      </c>
    </row>
    <row r="133" spans="1:8">
      <c r="A133" s="124">
        <v>2166</v>
      </c>
      <c r="B133" s="55" t="s">
        <v>175</v>
      </c>
      <c r="C133" s="125">
        <v>0</v>
      </c>
    </row>
    <row r="134" spans="1:8">
      <c r="A134" s="124">
        <v>2250</v>
      </c>
      <c r="B134" s="55" t="s">
        <v>176</v>
      </c>
      <c r="C134" s="125">
        <v>0</v>
      </c>
    </row>
    <row r="135" spans="1:8">
      <c r="A135" s="124">
        <v>2251</v>
      </c>
      <c r="B135" s="55" t="s">
        <v>177</v>
      </c>
      <c r="C135" s="125">
        <v>0</v>
      </c>
    </row>
    <row r="136" spans="1:8">
      <c r="A136" s="124">
        <v>2252</v>
      </c>
      <c r="B136" s="55" t="s">
        <v>178</v>
      </c>
      <c r="C136" s="125">
        <v>0</v>
      </c>
    </row>
    <row r="137" spans="1:8">
      <c r="A137" s="124">
        <v>2253</v>
      </c>
      <c r="B137" s="55" t="s">
        <v>179</v>
      </c>
      <c r="C137" s="125">
        <v>0</v>
      </c>
    </row>
    <row r="138" spans="1:8">
      <c r="A138" s="124">
        <v>2254</v>
      </c>
      <c r="B138" s="55" t="s">
        <v>180</v>
      </c>
      <c r="C138" s="125">
        <v>0</v>
      </c>
    </row>
    <row r="139" spans="1:8">
      <c r="A139" s="124">
        <v>2255</v>
      </c>
      <c r="B139" s="55" t="s">
        <v>181</v>
      </c>
      <c r="C139" s="125">
        <v>0</v>
      </c>
    </row>
    <row r="140" spans="1:8">
      <c r="A140" s="124">
        <v>2256</v>
      </c>
      <c r="B140" s="55" t="s">
        <v>182</v>
      </c>
      <c r="C140" s="125">
        <v>0</v>
      </c>
    </row>
    <row r="142" spans="1:8" ht="10.5">
      <c r="A142" s="123" t="s">
        <v>548</v>
      </c>
      <c r="B142" s="123"/>
      <c r="C142" s="123"/>
      <c r="D142" s="123"/>
      <c r="E142" s="123"/>
      <c r="F142" s="123"/>
      <c r="G142" s="123"/>
      <c r="H142" s="123"/>
    </row>
    <row r="143" spans="1:8" ht="10.5">
      <c r="A143" s="131" t="s">
        <v>59</v>
      </c>
      <c r="B143" s="131" t="s">
        <v>60</v>
      </c>
      <c r="C143" s="131" t="s">
        <v>61</v>
      </c>
      <c r="D143" s="99" t="s">
        <v>168</v>
      </c>
      <c r="E143" s="99" t="s">
        <v>76</v>
      </c>
      <c r="F143" s="131"/>
      <c r="G143" s="131"/>
      <c r="H143" s="131"/>
    </row>
    <row r="144" spans="1:8">
      <c r="A144" s="124">
        <v>2150</v>
      </c>
      <c r="B144" s="55" t="s">
        <v>566</v>
      </c>
      <c r="C144" s="125">
        <v>0</v>
      </c>
    </row>
    <row r="145" spans="1:8">
      <c r="A145" s="124">
        <v>2151</v>
      </c>
      <c r="B145" s="55" t="s">
        <v>564</v>
      </c>
      <c r="C145" s="125">
        <v>0</v>
      </c>
    </row>
    <row r="146" spans="1:8">
      <c r="A146" s="124">
        <v>2152</v>
      </c>
      <c r="B146" s="55" t="s">
        <v>565</v>
      </c>
      <c r="C146" s="125">
        <v>0</v>
      </c>
    </row>
    <row r="147" spans="1:8">
      <c r="A147" s="124">
        <v>2159</v>
      </c>
      <c r="B147" s="55" t="s">
        <v>183</v>
      </c>
      <c r="C147" s="125">
        <v>0</v>
      </c>
    </row>
    <row r="148" spans="1:8">
      <c r="A148" s="124">
        <v>2240</v>
      </c>
      <c r="B148" s="55" t="s">
        <v>185</v>
      </c>
      <c r="C148" s="125">
        <v>0</v>
      </c>
    </row>
    <row r="149" spans="1:8">
      <c r="A149" s="124">
        <v>2241</v>
      </c>
      <c r="B149" s="55" t="s">
        <v>186</v>
      </c>
      <c r="C149" s="125">
        <v>0</v>
      </c>
    </row>
    <row r="150" spans="1:8">
      <c r="A150" s="124">
        <v>2242</v>
      </c>
      <c r="B150" s="55" t="s">
        <v>187</v>
      </c>
      <c r="C150" s="125">
        <v>0</v>
      </c>
    </row>
    <row r="151" spans="1:8">
      <c r="A151" s="124">
        <v>2249</v>
      </c>
      <c r="B151" s="55" t="s">
        <v>188</v>
      </c>
      <c r="C151" s="125">
        <v>0</v>
      </c>
    </row>
    <row r="152" spans="1:8">
      <c r="A152" s="124"/>
      <c r="C152" s="125"/>
    </row>
    <row r="153" spans="1:8" ht="10.5">
      <c r="A153" s="123" t="s">
        <v>534</v>
      </c>
      <c r="B153" s="123"/>
      <c r="C153" s="123"/>
      <c r="D153" s="123"/>
      <c r="E153" s="123"/>
      <c r="F153" s="123"/>
      <c r="G153" s="123"/>
      <c r="H153" s="123"/>
    </row>
    <row r="154" spans="1:8" ht="10.5">
      <c r="A154" s="131" t="s">
        <v>59</v>
      </c>
      <c r="B154" s="131" t="s">
        <v>60</v>
      </c>
      <c r="C154" s="131" t="s">
        <v>61</v>
      </c>
      <c r="D154" s="99" t="s">
        <v>168</v>
      </c>
      <c r="E154" s="99" t="s">
        <v>76</v>
      </c>
      <c r="F154" s="131"/>
      <c r="G154" s="131"/>
      <c r="H154" s="131"/>
    </row>
    <row r="155" spans="1:8">
      <c r="A155" s="124">
        <v>2170</v>
      </c>
      <c r="B155" s="55" t="s">
        <v>567</v>
      </c>
      <c r="C155" s="125">
        <v>129653.98</v>
      </c>
    </row>
    <row r="156" spans="1:8">
      <c r="A156" s="124">
        <v>2171</v>
      </c>
      <c r="B156" s="55" t="s">
        <v>568</v>
      </c>
      <c r="C156" s="125">
        <v>0</v>
      </c>
    </row>
    <row r="157" spans="1:8">
      <c r="A157" s="124">
        <v>2172</v>
      </c>
      <c r="B157" s="55" t="s">
        <v>569</v>
      </c>
      <c r="C157" s="125">
        <v>0</v>
      </c>
    </row>
    <row r="158" spans="1:8">
      <c r="A158" s="124">
        <v>2179</v>
      </c>
      <c r="B158" s="55" t="s">
        <v>532</v>
      </c>
      <c r="C158" s="125">
        <v>129653.98</v>
      </c>
    </row>
    <row r="159" spans="1:8">
      <c r="A159" s="124">
        <v>2260</v>
      </c>
      <c r="B159" s="55" t="s">
        <v>533</v>
      </c>
      <c r="C159" s="125">
        <v>0</v>
      </c>
    </row>
    <row r="160" spans="1:8">
      <c r="A160" s="124">
        <v>2261</v>
      </c>
      <c r="B160" s="55" t="s">
        <v>570</v>
      </c>
      <c r="C160" s="125">
        <v>0</v>
      </c>
    </row>
    <row r="161" spans="1:8">
      <c r="A161" s="124">
        <v>2262</v>
      </c>
      <c r="B161" s="55" t="s">
        <v>571</v>
      </c>
      <c r="C161" s="125">
        <v>0</v>
      </c>
    </row>
    <row r="162" spans="1:8">
      <c r="A162" s="124">
        <v>2263</v>
      </c>
      <c r="B162" s="55" t="s">
        <v>572</v>
      </c>
      <c r="C162" s="125">
        <v>0</v>
      </c>
    </row>
    <row r="163" spans="1:8">
      <c r="A163" s="124">
        <v>2269</v>
      </c>
      <c r="B163" s="55" t="s">
        <v>573</v>
      </c>
      <c r="C163" s="125">
        <v>0</v>
      </c>
    </row>
    <row r="165" spans="1:8" ht="10.5">
      <c r="A165" s="123" t="s">
        <v>549</v>
      </c>
      <c r="B165" s="123"/>
      <c r="C165" s="123"/>
      <c r="D165" s="123"/>
      <c r="E165" s="123"/>
      <c r="F165" s="123"/>
      <c r="G165" s="123"/>
      <c r="H165" s="123"/>
    </row>
    <row r="166" spans="1:8" ht="10.5">
      <c r="A166" s="131" t="s">
        <v>59</v>
      </c>
      <c r="B166" s="131" t="s">
        <v>60</v>
      </c>
      <c r="C166" s="131" t="s">
        <v>61</v>
      </c>
      <c r="D166" s="99" t="s">
        <v>168</v>
      </c>
      <c r="E166" s="99" t="s">
        <v>76</v>
      </c>
      <c r="F166" s="131"/>
      <c r="G166" s="131"/>
      <c r="H166" s="131"/>
    </row>
    <row r="167" spans="1:8">
      <c r="A167" s="124">
        <v>2190</v>
      </c>
      <c r="B167" s="55" t="s">
        <v>574</v>
      </c>
      <c r="C167" s="125">
        <v>0</v>
      </c>
    </row>
    <row r="168" spans="1:8">
      <c r="A168" s="124">
        <v>2191</v>
      </c>
      <c r="B168" s="55" t="s">
        <v>575</v>
      </c>
      <c r="C168" s="125">
        <v>0</v>
      </c>
    </row>
    <row r="169" spans="1:8">
      <c r="A169" s="124">
        <v>2192</v>
      </c>
      <c r="B169" s="55" t="s">
        <v>576</v>
      </c>
      <c r="C169" s="125">
        <v>0</v>
      </c>
    </row>
    <row r="170" spans="1:8">
      <c r="A170" s="124">
        <v>2199</v>
      </c>
      <c r="B170" s="55" t="s">
        <v>184</v>
      </c>
      <c r="C170" s="125">
        <v>0</v>
      </c>
    </row>
    <row r="173" spans="1:8">
      <c r="B173" s="5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rintOptions horizontalCentered="1"/>
  <pageMargins left="0.70866141732283472" right="0.70866141732283472" top="0.74803149606299213" bottom="0.74803149606299213" header="0.31496062992125984" footer="0.31496062992125984"/>
  <pageSetup scale="44" fitToHeight="3" orientation="portrait" r:id="rId1"/>
  <rowBreaks count="1" manualBreakCount="1">
    <brk id="140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E31"/>
  <sheetViews>
    <sheetView zoomScaleNormal="100" workbookViewId="0">
      <selection activeCell="H52" sqref="H52"/>
    </sheetView>
  </sheetViews>
  <sheetFormatPr baseColWidth="10" defaultColWidth="9.08984375" defaultRowHeight="10"/>
  <cols>
    <col min="1" max="1" width="10" style="39" customWidth="1"/>
    <col min="2" max="2" width="48.08984375" style="39" customWidth="1"/>
    <col min="3" max="3" width="22.90625" style="39" customWidth="1"/>
    <col min="4" max="4" width="16.90625" style="39" customWidth="1"/>
    <col min="5" max="5" width="12.1796875" style="39" bestFit="1" customWidth="1"/>
    <col min="6" max="16384" width="9.08984375" style="39"/>
  </cols>
  <sheetData>
    <row r="1" spans="1:5" ht="11.25" customHeight="1">
      <c r="A1" s="164" t="str">
        <f>ESF!A1</f>
        <v>PARQUE ECOLOGICO METROPOLITANO DE LEON, GTO., -ELISEO MARTINEZ PEREZ-</v>
      </c>
      <c r="B1" s="164"/>
      <c r="C1" s="164"/>
      <c r="D1" s="37" t="s">
        <v>0</v>
      </c>
      <c r="E1" s="38">
        <f>'Notas a los Edos Financieros'!D1</f>
        <v>2025</v>
      </c>
    </row>
    <row r="2" spans="1:5" ht="11.25" customHeight="1">
      <c r="A2" s="164" t="s">
        <v>376</v>
      </c>
      <c r="B2" s="164"/>
      <c r="C2" s="164"/>
      <c r="D2" s="37" t="s">
        <v>2</v>
      </c>
      <c r="E2" s="38" t="str">
        <f>'Notas a los Edos Financieros'!D2</f>
        <v>Anual</v>
      </c>
    </row>
    <row r="3" spans="1:5" ht="11.25" customHeight="1">
      <c r="A3" s="164" t="str">
        <f>ESF!A3</f>
        <v>DEL 01 DE ENERO DEL 2025 AL 31 DE DICIEMBRE DEL 2025</v>
      </c>
      <c r="B3" s="164"/>
      <c r="C3" s="164"/>
      <c r="D3" s="37" t="s">
        <v>3</v>
      </c>
      <c r="E3" s="38" t="str">
        <f>'Notas a los Edos Financieros'!D3</f>
        <v>Cuenta Pública</v>
      </c>
    </row>
    <row r="4" spans="1:5" ht="11.25" customHeight="1">
      <c r="A4" s="164" t="s">
        <v>4</v>
      </c>
      <c r="B4" s="164"/>
      <c r="C4" s="164"/>
      <c r="D4" s="37"/>
      <c r="E4" s="38"/>
    </row>
    <row r="5" spans="1:5" ht="10.5">
      <c r="A5" s="40" t="s">
        <v>57</v>
      </c>
      <c r="B5" s="41"/>
      <c r="C5" s="41"/>
      <c r="D5" s="41"/>
      <c r="E5" s="41"/>
    </row>
    <row r="7" spans="1:5" ht="10.5">
      <c r="A7" s="41" t="s">
        <v>377</v>
      </c>
      <c r="B7" s="41"/>
      <c r="C7" s="41"/>
      <c r="D7" s="41"/>
      <c r="E7" s="41"/>
    </row>
    <row r="8" spans="1:5" ht="10.5">
      <c r="A8" s="99" t="s">
        <v>59</v>
      </c>
      <c r="B8" s="99" t="s">
        <v>60</v>
      </c>
      <c r="C8" s="99" t="s">
        <v>61</v>
      </c>
      <c r="D8" s="118" t="s">
        <v>62</v>
      </c>
      <c r="E8" s="118" t="s">
        <v>168</v>
      </c>
    </row>
    <row r="9" spans="1:5">
      <c r="A9" s="101">
        <v>3110</v>
      </c>
      <c r="B9" s="39" t="s">
        <v>237</v>
      </c>
      <c r="C9" s="48">
        <v>0</v>
      </c>
    </row>
    <row r="10" spans="1:5">
      <c r="A10" s="101">
        <v>3120</v>
      </c>
      <c r="B10" s="39" t="s">
        <v>378</v>
      </c>
      <c r="C10" s="48">
        <v>0</v>
      </c>
    </row>
    <row r="11" spans="1:5">
      <c r="A11" s="101">
        <v>3130</v>
      </c>
      <c r="B11" s="39" t="s">
        <v>379</v>
      </c>
      <c r="C11" s="48">
        <v>0</v>
      </c>
    </row>
    <row r="13" spans="1:5" ht="10.5">
      <c r="A13" s="41" t="s">
        <v>380</v>
      </c>
      <c r="B13" s="41"/>
      <c r="C13" s="41"/>
      <c r="D13" s="41"/>
      <c r="E13" s="41"/>
    </row>
    <row r="14" spans="1:5" ht="10.5">
      <c r="A14" s="99" t="s">
        <v>59</v>
      </c>
      <c r="B14" s="99" t="s">
        <v>60</v>
      </c>
      <c r="C14" s="99" t="s">
        <v>61</v>
      </c>
      <c r="D14" s="118" t="s">
        <v>381</v>
      </c>
      <c r="E14" s="118"/>
    </row>
    <row r="15" spans="1:5">
      <c r="A15" s="101">
        <v>3210</v>
      </c>
      <c r="B15" s="39" t="s">
        <v>382</v>
      </c>
      <c r="C15" s="48">
        <v>-68023.3</v>
      </c>
    </row>
    <row r="16" spans="1:5">
      <c r="A16" s="101">
        <v>3220</v>
      </c>
      <c r="B16" s="39" t="s">
        <v>383</v>
      </c>
      <c r="C16" s="48">
        <v>38037036.259999998</v>
      </c>
    </row>
    <row r="17" spans="1:4">
      <c r="A17" s="101">
        <v>3230</v>
      </c>
      <c r="B17" s="39" t="s">
        <v>384</v>
      </c>
      <c r="C17" s="48">
        <v>0</v>
      </c>
    </row>
    <row r="18" spans="1:4">
      <c r="A18" s="101">
        <v>3231</v>
      </c>
      <c r="B18" s="39" t="s">
        <v>385</v>
      </c>
      <c r="C18" s="48">
        <v>0</v>
      </c>
    </row>
    <row r="19" spans="1:4">
      <c r="A19" s="101">
        <v>3232</v>
      </c>
      <c r="B19" s="39" t="s">
        <v>386</v>
      </c>
      <c r="C19" s="48">
        <v>0</v>
      </c>
    </row>
    <row r="20" spans="1:4">
      <c r="A20" s="101">
        <v>3233</v>
      </c>
      <c r="B20" s="39" t="s">
        <v>387</v>
      </c>
      <c r="C20" s="48">
        <v>0</v>
      </c>
    </row>
    <row r="21" spans="1:4">
      <c r="A21" s="101">
        <v>3239</v>
      </c>
      <c r="B21" s="39" t="s">
        <v>388</v>
      </c>
      <c r="C21" s="48">
        <v>0</v>
      </c>
    </row>
    <row r="22" spans="1:4">
      <c r="A22" s="101">
        <v>3240</v>
      </c>
      <c r="B22" s="39" t="s">
        <v>389</v>
      </c>
      <c r="C22" s="48">
        <v>0</v>
      </c>
    </row>
    <row r="23" spans="1:4">
      <c r="A23" s="101">
        <v>3241</v>
      </c>
      <c r="B23" s="39" t="s">
        <v>390</v>
      </c>
      <c r="C23" s="48">
        <v>0</v>
      </c>
    </row>
    <row r="24" spans="1:4">
      <c r="A24" s="101">
        <v>3242</v>
      </c>
      <c r="B24" s="39" t="s">
        <v>391</v>
      </c>
      <c r="C24" s="48">
        <v>0</v>
      </c>
    </row>
    <row r="25" spans="1:4">
      <c r="A25" s="101">
        <v>3243</v>
      </c>
      <c r="B25" s="39" t="s">
        <v>392</v>
      </c>
      <c r="C25" s="48">
        <v>0</v>
      </c>
    </row>
    <row r="26" spans="1:4">
      <c r="A26" s="101">
        <v>3250</v>
      </c>
      <c r="B26" s="39" t="s">
        <v>393</v>
      </c>
      <c r="C26" s="48">
        <v>0</v>
      </c>
    </row>
    <row r="27" spans="1:4">
      <c r="A27" s="101">
        <v>3251</v>
      </c>
      <c r="B27" s="39" t="s">
        <v>394</v>
      </c>
      <c r="C27" s="48">
        <v>0</v>
      </c>
    </row>
    <row r="28" spans="1:4">
      <c r="A28" s="101">
        <v>3252</v>
      </c>
      <c r="B28" s="39" t="s">
        <v>395</v>
      </c>
      <c r="C28" s="48">
        <v>0</v>
      </c>
    </row>
    <row r="29" spans="1:4">
      <c r="A29" s="113">
        <v>3253</v>
      </c>
      <c r="B29" s="117" t="s">
        <v>584</v>
      </c>
      <c r="C29" s="115">
        <v>0</v>
      </c>
      <c r="D29" s="117"/>
    </row>
    <row r="30" spans="1:4">
      <c r="A30" s="117"/>
      <c r="B30" s="117"/>
      <c r="C30" s="117"/>
      <c r="D30" s="117"/>
    </row>
    <row r="31" spans="1:4">
      <c r="A31" s="117" t="s">
        <v>55</v>
      </c>
      <c r="C31" s="117"/>
      <c r="D31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zoomScaleNormal="100" workbookViewId="0">
      <selection activeCell="H52" sqref="H52"/>
    </sheetView>
  </sheetViews>
  <sheetFormatPr baseColWidth="10" defaultColWidth="9.08984375" defaultRowHeight="10"/>
  <cols>
    <col min="1" max="1" width="10" style="39" customWidth="1"/>
    <col min="2" max="2" width="63.453125" style="39" bestFit="1" customWidth="1"/>
    <col min="3" max="3" width="15.08984375" style="39" bestFit="1" customWidth="1"/>
    <col min="4" max="4" width="16.453125" style="39" bestFit="1" customWidth="1"/>
    <col min="5" max="5" width="12.1796875" style="39" bestFit="1" customWidth="1"/>
    <col min="6" max="16384" width="9.08984375" style="39"/>
  </cols>
  <sheetData>
    <row r="1" spans="1:5" s="98" customFormat="1" ht="11.25" customHeight="1">
      <c r="A1" s="164" t="str">
        <f>ESF!A1</f>
        <v>PARQUE ECOLOGICO METROPOLITANO DE LEON, GTO., -ELISEO MARTINEZ PEREZ-</v>
      </c>
      <c r="B1" s="164"/>
      <c r="C1" s="164"/>
      <c r="D1" s="37" t="s">
        <v>0</v>
      </c>
      <c r="E1" s="38">
        <f>'Notas a los Edos Financieros'!D1</f>
        <v>2025</v>
      </c>
    </row>
    <row r="2" spans="1:5" s="98" customFormat="1" ht="11.25" customHeight="1">
      <c r="A2" s="164" t="s">
        <v>396</v>
      </c>
      <c r="B2" s="164"/>
      <c r="C2" s="164"/>
      <c r="D2" s="37" t="s">
        <v>2</v>
      </c>
      <c r="E2" s="38" t="str">
        <f>'Notas a los Edos Financieros'!D2</f>
        <v>Anual</v>
      </c>
    </row>
    <row r="3" spans="1:5" s="98" customFormat="1" ht="11.25" customHeight="1">
      <c r="A3" s="164" t="str">
        <f>ESF!A3</f>
        <v>DEL 01 DE ENERO DEL 2025 AL 31 DE DICIEMBRE DEL 2025</v>
      </c>
      <c r="B3" s="164"/>
      <c r="C3" s="164"/>
      <c r="D3" s="37" t="s">
        <v>3</v>
      </c>
      <c r="E3" s="38" t="str">
        <f>'Notas a los Edos Financieros'!D3</f>
        <v>Cuenta Pública</v>
      </c>
    </row>
    <row r="4" spans="1:5" s="98" customFormat="1" ht="11.25" customHeight="1">
      <c r="A4" s="164" t="s">
        <v>4</v>
      </c>
      <c r="B4" s="164"/>
      <c r="C4" s="164"/>
      <c r="D4" s="37"/>
      <c r="E4" s="38"/>
    </row>
    <row r="5" spans="1:5" ht="10.5">
      <c r="A5" s="40" t="s">
        <v>57</v>
      </c>
      <c r="B5" s="41"/>
      <c r="C5" s="41"/>
      <c r="D5" s="41"/>
      <c r="E5" s="41"/>
    </row>
    <row r="7" spans="1:5" ht="10.5">
      <c r="A7" s="41" t="s">
        <v>556</v>
      </c>
      <c r="B7" s="41"/>
      <c r="C7" s="41"/>
      <c r="D7" s="41"/>
    </row>
    <row r="8" spans="1:5" ht="10.5">
      <c r="A8" s="99" t="s">
        <v>59</v>
      </c>
      <c r="B8" s="99" t="s">
        <v>60</v>
      </c>
      <c r="C8" s="100">
        <f>E1</f>
        <v>2025</v>
      </c>
      <c r="D8" s="100">
        <f>C8-1</f>
        <v>2024</v>
      </c>
    </row>
    <row r="9" spans="1:5">
      <c r="A9" s="101">
        <v>1111</v>
      </c>
      <c r="B9" s="39" t="s">
        <v>397</v>
      </c>
      <c r="C9" s="48">
        <v>18000</v>
      </c>
      <c r="D9" s="48">
        <v>18000</v>
      </c>
    </row>
    <row r="10" spans="1:5">
      <c r="A10" s="101">
        <v>1112</v>
      </c>
      <c r="B10" s="39" t="s">
        <v>398</v>
      </c>
      <c r="C10" s="48">
        <v>18653776.649999999</v>
      </c>
      <c r="D10" s="48">
        <v>7577516.7000000002</v>
      </c>
    </row>
    <row r="11" spans="1:5">
      <c r="A11" s="101">
        <v>1113</v>
      </c>
      <c r="B11" s="39" t="s">
        <v>399</v>
      </c>
      <c r="C11" s="48">
        <v>0</v>
      </c>
      <c r="D11" s="48">
        <v>0</v>
      </c>
    </row>
    <row r="12" spans="1:5">
      <c r="A12" s="101">
        <v>1114</v>
      </c>
      <c r="B12" s="39" t="s">
        <v>63</v>
      </c>
      <c r="C12" s="48">
        <v>5293695.93</v>
      </c>
      <c r="D12" s="48">
        <v>15978616.529999999</v>
      </c>
    </row>
    <row r="13" spans="1:5">
      <c r="A13" s="101">
        <v>1115</v>
      </c>
      <c r="B13" s="39" t="s">
        <v>64</v>
      </c>
      <c r="C13" s="48">
        <v>0</v>
      </c>
      <c r="D13" s="48">
        <v>0</v>
      </c>
    </row>
    <row r="14" spans="1:5">
      <c r="A14" s="101">
        <v>1116</v>
      </c>
      <c r="B14" s="39" t="s">
        <v>400</v>
      </c>
      <c r="C14" s="48">
        <v>0</v>
      </c>
      <c r="D14" s="48">
        <v>0</v>
      </c>
    </row>
    <row r="15" spans="1:5">
      <c r="A15" s="101">
        <v>1119</v>
      </c>
      <c r="B15" s="39" t="s">
        <v>401</v>
      </c>
      <c r="C15" s="48">
        <v>0</v>
      </c>
      <c r="D15" s="48">
        <v>0</v>
      </c>
    </row>
    <row r="16" spans="1:5" ht="10.5">
      <c r="A16" s="44">
        <v>1110</v>
      </c>
      <c r="B16" s="102" t="s">
        <v>402</v>
      </c>
      <c r="C16" s="103">
        <f>SUM(C9:C15)</f>
        <v>23965472.579999998</v>
      </c>
      <c r="D16" s="103">
        <f>SUM(D9:D15)</f>
        <v>23574133.23</v>
      </c>
    </row>
    <row r="19" spans="1:4" ht="10.5">
      <c r="A19" s="41" t="s">
        <v>557</v>
      </c>
      <c r="B19" s="41"/>
      <c r="C19" s="41"/>
      <c r="D19" s="41"/>
    </row>
    <row r="20" spans="1:4" ht="10.5">
      <c r="A20" s="99" t="s">
        <v>59</v>
      </c>
      <c r="B20" s="99" t="s">
        <v>60</v>
      </c>
      <c r="C20" s="100">
        <f>C8</f>
        <v>2025</v>
      </c>
      <c r="D20" s="100">
        <f>D8</f>
        <v>2024</v>
      </c>
    </row>
    <row r="21" spans="1:4" ht="10.5">
      <c r="A21" s="44">
        <v>1230</v>
      </c>
      <c r="B21" s="46" t="s">
        <v>109</v>
      </c>
      <c r="C21" s="103">
        <f>SUM(C22:C28)</f>
        <v>3584612.8499999996</v>
      </c>
      <c r="D21" s="103">
        <f>SUM(D22:D28)</f>
        <v>3584612.8499999996</v>
      </c>
    </row>
    <row r="22" spans="1:4">
      <c r="A22" s="101">
        <v>1231</v>
      </c>
      <c r="B22" s="39" t="s">
        <v>110</v>
      </c>
      <c r="C22" s="48">
        <v>0</v>
      </c>
      <c r="D22" s="48">
        <v>0</v>
      </c>
    </row>
    <row r="23" spans="1:4">
      <c r="A23" s="101">
        <v>1232</v>
      </c>
      <c r="B23" s="39" t="s">
        <v>111</v>
      </c>
      <c r="C23" s="48">
        <v>0</v>
      </c>
      <c r="D23" s="48">
        <v>0</v>
      </c>
    </row>
    <row r="24" spans="1:4">
      <c r="A24" s="101">
        <v>1233</v>
      </c>
      <c r="B24" s="39" t="s">
        <v>112</v>
      </c>
      <c r="C24" s="48">
        <v>0</v>
      </c>
      <c r="D24" s="48">
        <v>0</v>
      </c>
    </row>
    <row r="25" spans="1:4">
      <c r="A25" s="101">
        <v>1234</v>
      </c>
      <c r="B25" s="39" t="s">
        <v>113</v>
      </c>
      <c r="C25" s="48">
        <v>0</v>
      </c>
      <c r="D25" s="48">
        <v>0</v>
      </c>
    </row>
    <row r="26" spans="1:4">
      <c r="A26" s="101">
        <v>1235</v>
      </c>
      <c r="B26" s="39" t="s">
        <v>114</v>
      </c>
      <c r="C26" s="48">
        <v>2397475.2799999998</v>
      </c>
      <c r="D26" s="48">
        <v>2397475.2799999998</v>
      </c>
    </row>
    <row r="27" spans="1:4">
      <c r="A27" s="101">
        <v>1236</v>
      </c>
      <c r="B27" s="39" t="s">
        <v>115</v>
      </c>
      <c r="C27" s="48">
        <v>1187137.57</v>
      </c>
      <c r="D27" s="48">
        <v>1187137.57</v>
      </c>
    </row>
    <row r="28" spans="1:4">
      <c r="A28" s="101">
        <v>1239</v>
      </c>
      <c r="B28" s="39" t="s">
        <v>116</v>
      </c>
      <c r="C28" s="48">
        <v>0</v>
      </c>
      <c r="D28" s="48">
        <v>0</v>
      </c>
    </row>
    <row r="29" spans="1:4" ht="10.5">
      <c r="A29" s="44">
        <v>1240</v>
      </c>
      <c r="B29" s="46" t="s">
        <v>117</v>
      </c>
      <c r="C29" s="103">
        <f>SUM(C30:C37)</f>
        <v>23374896.799999997</v>
      </c>
      <c r="D29" s="103">
        <f>SUM(D30:D37)</f>
        <v>20306649.719999999</v>
      </c>
    </row>
    <row r="30" spans="1:4">
      <c r="A30" s="101">
        <v>1241</v>
      </c>
      <c r="B30" s="39" t="s">
        <v>118</v>
      </c>
      <c r="C30" s="48">
        <v>2216612.23</v>
      </c>
      <c r="D30" s="48">
        <v>2066947.43</v>
      </c>
    </row>
    <row r="31" spans="1:4">
      <c r="A31" s="101">
        <v>1242</v>
      </c>
      <c r="B31" s="39" t="s">
        <v>119</v>
      </c>
      <c r="C31" s="48">
        <v>4359829.5</v>
      </c>
      <c r="D31" s="48">
        <v>1821418</v>
      </c>
    </row>
    <row r="32" spans="1:4">
      <c r="A32" s="101">
        <v>1243</v>
      </c>
      <c r="B32" s="39" t="s">
        <v>120</v>
      </c>
      <c r="C32" s="48">
        <v>46284</v>
      </c>
      <c r="D32" s="48">
        <v>46284</v>
      </c>
    </row>
    <row r="33" spans="1:6">
      <c r="A33" s="101">
        <v>1244</v>
      </c>
      <c r="B33" s="39" t="s">
        <v>121</v>
      </c>
      <c r="C33" s="48">
        <v>6026880.3099999996</v>
      </c>
      <c r="D33" s="48">
        <v>6026880.3099999996</v>
      </c>
    </row>
    <row r="34" spans="1:6">
      <c r="A34" s="101">
        <v>1245</v>
      </c>
      <c r="B34" s="39" t="s">
        <v>122</v>
      </c>
      <c r="C34" s="48">
        <v>0</v>
      </c>
      <c r="D34" s="48">
        <v>0</v>
      </c>
    </row>
    <row r="35" spans="1:6">
      <c r="A35" s="101">
        <v>1246</v>
      </c>
      <c r="B35" s="39" t="s">
        <v>123</v>
      </c>
      <c r="C35" s="48">
        <v>10725290.76</v>
      </c>
      <c r="D35" s="48">
        <v>10345119.98</v>
      </c>
    </row>
    <row r="36" spans="1:6">
      <c r="A36" s="101">
        <v>1247</v>
      </c>
      <c r="B36" s="39" t="s">
        <v>124</v>
      </c>
      <c r="C36" s="48">
        <v>0</v>
      </c>
      <c r="D36" s="48">
        <v>0</v>
      </c>
    </row>
    <row r="37" spans="1:6">
      <c r="A37" s="101">
        <v>1248</v>
      </c>
      <c r="B37" s="39" t="s">
        <v>125</v>
      </c>
      <c r="C37" s="48">
        <v>0</v>
      </c>
      <c r="D37" s="48">
        <v>0</v>
      </c>
    </row>
    <row r="38" spans="1:6" ht="10.5">
      <c r="A38" s="44">
        <v>1250</v>
      </c>
      <c r="B38" s="46" t="s">
        <v>129</v>
      </c>
      <c r="C38" s="103">
        <f>SUM(C39:C43)</f>
        <v>1198127.27</v>
      </c>
      <c r="D38" s="103">
        <f>SUM(D39:D43)</f>
        <v>1198127.27</v>
      </c>
    </row>
    <row r="39" spans="1:6">
      <c r="A39" s="101">
        <v>1251</v>
      </c>
      <c r="B39" s="39" t="s">
        <v>130</v>
      </c>
      <c r="C39" s="48">
        <v>1198127.27</v>
      </c>
      <c r="D39" s="48">
        <v>1198127.27</v>
      </c>
    </row>
    <row r="40" spans="1:6">
      <c r="A40" s="101">
        <v>1252</v>
      </c>
      <c r="B40" s="39" t="s">
        <v>131</v>
      </c>
      <c r="C40" s="48">
        <v>0</v>
      </c>
      <c r="D40" s="48">
        <v>0</v>
      </c>
    </row>
    <row r="41" spans="1:6">
      <c r="A41" s="101">
        <v>1253</v>
      </c>
      <c r="B41" s="39" t="s">
        <v>132</v>
      </c>
      <c r="C41" s="48">
        <v>0</v>
      </c>
      <c r="D41" s="48">
        <v>0</v>
      </c>
    </row>
    <row r="42" spans="1:6">
      <c r="A42" s="101">
        <v>1254</v>
      </c>
      <c r="B42" s="39" t="s">
        <v>133</v>
      </c>
      <c r="C42" s="48">
        <v>0</v>
      </c>
      <c r="D42" s="48">
        <v>0</v>
      </c>
    </row>
    <row r="43" spans="1:6">
      <c r="A43" s="101">
        <v>1259</v>
      </c>
      <c r="B43" s="39" t="s">
        <v>134</v>
      </c>
      <c r="C43" s="48">
        <v>0</v>
      </c>
      <c r="D43" s="48">
        <v>0</v>
      </c>
    </row>
    <row r="44" spans="1:6" ht="10.5">
      <c r="A44" s="101"/>
      <c r="B44" s="102" t="s">
        <v>403</v>
      </c>
      <c r="C44" s="103">
        <f>C21+C29++C38</f>
        <v>28157636.919999998</v>
      </c>
      <c r="D44" s="103">
        <f>D21+D29+D38</f>
        <v>25089389.84</v>
      </c>
    </row>
    <row r="46" spans="1:6" ht="14.5">
      <c r="A46" s="41" t="s">
        <v>558</v>
      </c>
      <c r="B46" s="41"/>
      <c r="C46" s="41"/>
      <c r="D46" s="41"/>
      <c r="F46" s="58"/>
    </row>
    <row r="47" spans="1:6" ht="14.5">
      <c r="A47" s="99" t="s">
        <v>59</v>
      </c>
      <c r="B47" s="99" t="s">
        <v>60</v>
      </c>
      <c r="C47" s="100">
        <f>C20</f>
        <v>2025</v>
      </c>
      <c r="D47" s="100">
        <f>D20</f>
        <v>2024</v>
      </c>
      <c r="F47" s="58"/>
    </row>
    <row r="48" spans="1:6" ht="11.25" customHeight="1">
      <c r="A48" s="44">
        <v>3210</v>
      </c>
      <c r="B48" s="46" t="s">
        <v>404</v>
      </c>
      <c r="C48" s="103">
        <v>-68023.3</v>
      </c>
      <c r="D48" s="103">
        <v>4961897.6599999964</v>
      </c>
      <c r="E48" s="104"/>
      <c r="F48" s="58"/>
    </row>
    <row r="49" spans="1:6" ht="11.25" customHeight="1">
      <c r="A49" s="101"/>
      <c r="B49" s="102" t="s">
        <v>405</v>
      </c>
      <c r="C49" s="103">
        <f>+C50+C62+C90+C93+C99</f>
        <v>1146910.01</v>
      </c>
      <c r="D49" s="103">
        <f>+D50+D62+D90+D93+D99</f>
        <v>390329.84</v>
      </c>
      <c r="E49" s="105"/>
      <c r="F49" s="58"/>
    </row>
    <row r="50" spans="1:6" ht="11.25" customHeight="1">
      <c r="A50" s="44">
        <v>5400</v>
      </c>
      <c r="B50" s="46" t="s">
        <v>331</v>
      </c>
      <c r="C50" s="103">
        <f>SUM(C51:C61)</f>
        <v>0</v>
      </c>
      <c r="D50" s="103">
        <f>SUM(D51:D61)</f>
        <v>0</v>
      </c>
      <c r="F50" s="58"/>
    </row>
    <row r="51" spans="1:6" ht="11.25" customHeight="1">
      <c r="A51" s="101">
        <v>5410</v>
      </c>
      <c r="B51" s="39" t="s">
        <v>406</v>
      </c>
      <c r="C51" s="48">
        <v>0</v>
      </c>
      <c r="D51" s="48">
        <v>0</v>
      </c>
      <c r="F51" s="58"/>
    </row>
    <row r="52" spans="1:6" ht="11.25" customHeight="1">
      <c r="A52" s="101">
        <v>5411</v>
      </c>
      <c r="B52" s="39" t="s">
        <v>333</v>
      </c>
      <c r="C52" s="48">
        <v>0</v>
      </c>
      <c r="D52" s="48">
        <v>0</v>
      </c>
      <c r="F52" s="58"/>
    </row>
    <row r="53" spans="1:6" ht="11.25" customHeight="1">
      <c r="A53" s="101">
        <v>5420</v>
      </c>
      <c r="B53" s="39" t="s">
        <v>407</v>
      </c>
      <c r="C53" s="48">
        <v>0</v>
      </c>
      <c r="D53" s="48">
        <v>0</v>
      </c>
      <c r="F53" s="58"/>
    </row>
    <row r="54" spans="1:6" ht="11.25" customHeight="1">
      <c r="A54" s="101">
        <v>5421</v>
      </c>
      <c r="B54" s="39" t="s">
        <v>336</v>
      </c>
      <c r="C54" s="48">
        <v>0</v>
      </c>
      <c r="D54" s="48">
        <v>0</v>
      </c>
      <c r="F54" s="58"/>
    </row>
    <row r="55" spans="1:6" ht="11.25" customHeight="1">
      <c r="A55" s="101">
        <v>5430</v>
      </c>
      <c r="B55" s="39" t="s">
        <v>408</v>
      </c>
      <c r="C55" s="48">
        <v>0</v>
      </c>
      <c r="D55" s="48">
        <v>0</v>
      </c>
      <c r="F55" s="58"/>
    </row>
    <row r="56" spans="1:6" ht="11.25" customHeight="1">
      <c r="A56" s="101">
        <v>5431</v>
      </c>
      <c r="B56" s="39" t="s">
        <v>339</v>
      </c>
      <c r="C56" s="48">
        <v>0</v>
      </c>
      <c r="D56" s="48">
        <v>0</v>
      </c>
      <c r="F56" s="58"/>
    </row>
    <row r="57" spans="1:6" ht="11.25" customHeight="1">
      <c r="A57" s="101">
        <v>5440</v>
      </c>
      <c r="B57" s="39" t="s">
        <v>409</v>
      </c>
      <c r="C57" s="48">
        <v>0</v>
      </c>
      <c r="D57" s="48">
        <v>0</v>
      </c>
      <c r="F57" s="58"/>
    </row>
    <row r="58" spans="1:6" ht="11.25" customHeight="1">
      <c r="A58" s="101">
        <v>5441</v>
      </c>
      <c r="B58" s="39" t="s">
        <v>409</v>
      </c>
      <c r="C58" s="48">
        <v>0</v>
      </c>
      <c r="D58" s="48">
        <v>0</v>
      </c>
      <c r="F58" s="58"/>
    </row>
    <row r="59" spans="1:6" ht="11.25" customHeight="1">
      <c r="A59" s="101">
        <v>5450</v>
      </c>
      <c r="B59" s="39" t="s">
        <v>410</v>
      </c>
      <c r="C59" s="48">
        <v>0</v>
      </c>
      <c r="D59" s="48">
        <v>0</v>
      </c>
      <c r="F59" s="58"/>
    </row>
    <row r="60" spans="1:6" ht="11.25" customHeight="1">
      <c r="A60" s="101">
        <v>5451</v>
      </c>
      <c r="B60" s="39" t="s">
        <v>343</v>
      </c>
      <c r="C60" s="48">
        <v>0</v>
      </c>
      <c r="D60" s="48">
        <v>0</v>
      </c>
      <c r="F60" s="58"/>
    </row>
    <row r="61" spans="1:6" ht="11.25" customHeight="1">
      <c r="A61" s="101">
        <v>5452</v>
      </c>
      <c r="B61" s="39" t="s">
        <v>344</v>
      </c>
      <c r="C61" s="48">
        <v>0</v>
      </c>
      <c r="D61" s="48">
        <v>0</v>
      </c>
      <c r="F61" s="58"/>
    </row>
    <row r="62" spans="1:6" ht="11.25" customHeight="1">
      <c r="A62" s="44">
        <v>5500</v>
      </c>
      <c r="B62" s="46" t="s">
        <v>345</v>
      </c>
      <c r="C62" s="103">
        <f>+C63+C72+C75+C81</f>
        <v>1146910.01</v>
      </c>
      <c r="D62" s="103">
        <f>+D63+D72+D75+D81</f>
        <v>390329.84</v>
      </c>
      <c r="F62" s="58"/>
    </row>
    <row r="63" spans="1:6" ht="11.25" customHeight="1">
      <c r="A63" s="44">
        <v>5510</v>
      </c>
      <c r="B63" s="46" t="s">
        <v>346</v>
      </c>
      <c r="C63" s="103">
        <f>SUM(C64:C71)</f>
        <v>1146910.01</v>
      </c>
      <c r="D63" s="103">
        <f>SUM(D64:D71)</f>
        <v>377878.75</v>
      </c>
      <c r="F63" s="58"/>
    </row>
    <row r="64" spans="1:6" ht="11.25" customHeight="1">
      <c r="A64" s="101">
        <v>5511</v>
      </c>
      <c r="B64" s="39" t="s">
        <v>347</v>
      </c>
      <c r="C64" s="48">
        <v>0</v>
      </c>
      <c r="D64" s="48">
        <v>0</v>
      </c>
      <c r="F64" s="58"/>
    </row>
    <row r="65" spans="1:6" ht="11.25" customHeight="1">
      <c r="A65" s="101">
        <v>5512</v>
      </c>
      <c r="B65" s="39" t="s">
        <v>348</v>
      </c>
      <c r="C65" s="48">
        <v>0</v>
      </c>
      <c r="D65" s="48">
        <v>0</v>
      </c>
      <c r="F65" s="58"/>
    </row>
    <row r="66" spans="1:6" ht="11.25" customHeight="1">
      <c r="A66" s="101">
        <v>5513</v>
      </c>
      <c r="B66" s="39" t="s">
        <v>349</v>
      </c>
      <c r="C66" s="48">
        <v>0</v>
      </c>
      <c r="D66" s="48">
        <v>0</v>
      </c>
      <c r="F66" s="58"/>
    </row>
    <row r="67" spans="1:6" ht="11.25" customHeight="1">
      <c r="A67" s="101">
        <v>5514</v>
      </c>
      <c r="B67" s="39" t="s">
        <v>350</v>
      </c>
      <c r="C67" s="48">
        <v>0</v>
      </c>
      <c r="D67" s="48">
        <v>0</v>
      </c>
      <c r="F67" s="58"/>
    </row>
    <row r="68" spans="1:6" ht="11.25" customHeight="1">
      <c r="A68" s="101">
        <v>5515</v>
      </c>
      <c r="B68" s="39" t="s">
        <v>351</v>
      </c>
      <c r="C68" s="48">
        <v>1146910.01</v>
      </c>
      <c r="D68" s="48">
        <v>377878.75</v>
      </c>
      <c r="F68" s="58"/>
    </row>
    <row r="69" spans="1:6" ht="11.25" customHeight="1">
      <c r="A69" s="101">
        <v>5516</v>
      </c>
      <c r="B69" s="39" t="s">
        <v>352</v>
      </c>
      <c r="C69" s="48">
        <v>0</v>
      </c>
      <c r="D69" s="48">
        <v>0</v>
      </c>
      <c r="F69" s="58"/>
    </row>
    <row r="70" spans="1:6" ht="11.25" customHeight="1">
      <c r="A70" s="101">
        <v>5517</v>
      </c>
      <c r="B70" s="39" t="s">
        <v>353</v>
      </c>
      <c r="C70" s="48">
        <v>0</v>
      </c>
      <c r="D70" s="48">
        <v>0</v>
      </c>
      <c r="F70" s="58"/>
    </row>
    <row r="71" spans="1:6" ht="11.25" customHeight="1">
      <c r="A71" s="101">
        <v>5518</v>
      </c>
      <c r="B71" s="39" t="s">
        <v>354</v>
      </c>
      <c r="C71" s="48">
        <v>0</v>
      </c>
      <c r="D71" s="48">
        <v>0</v>
      </c>
      <c r="F71" s="58"/>
    </row>
    <row r="72" spans="1:6" ht="11.25" customHeight="1">
      <c r="A72" s="44">
        <v>5520</v>
      </c>
      <c r="B72" s="46" t="s">
        <v>355</v>
      </c>
      <c r="C72" s="103">
        <f>SUM(C73:C74)</f>
        <v>0</v>
      </c>
      <c r="D72" s="103">
        <f>SUM(D73:D74)</f>
        <v>0</v>
      </c>
      <c r="F72" s="58"/>
    </row>
    <row r="73" spans="1:6" ht="11.25" customHeight="1">
      <c r="A73" s="101">
        <v>5521</v>
      </c>
      <c r="B73" s="39" t="s">
        <v>356</v>
      </c>
      <c r="C73" s="48">
        <v>0</v>
      </c>
      <c r="D73" s="48">
        <v>0</v>
      </c>
      <c r="F73" s="58"/>
    </row>
    <row r="74" spans="1:6" ht="11.25" customHeight="1">
      <c r="A74" s="101">
        <v>5522</v>
      </c>
      <c r="B74" s="39" t="s">
        <v>357</v>
      </c>
      <c r="C74" s="48">
        <v>0</v>
      </c>
      <c r="D74" s="48">
        <v>0</v>
      </c>
      <c r="F74" s="58"/>
    </row>
    <row r="75" spans="1:6" ht="11.25" customHeight="1">
      <c r="A75" s="44">
        <v>5530</v>
      </c>
      <c r="B75" s="46" t="s">
        <v>358</v>
      </c>
      <c r="C75" s="103">
        <f>SUM(C76:C80)</f>
        <v>0</v>
      </c>
      <c r="D75" s="103">
        <f>SUM(D76:D80)</f>
        <v>0</v>
      </c>
      <c r="F75" s="58"/>
    </row>
    <row r="76" spans="1:6" ht="11.25" customHeight="1">
      <c r="A76" s="101">
        <v>5531</v>
      </c>
      <c r="B76" s="39" t="s">
        <v>359</v>
      </c>
      <c r="C76" s="48">
        <v>0</v>
      </c>
      <c r="D76" s="48">
        <v>0</v>
      </c>
      <c r="F76" s="58"/>
    </row>
    <row r="77" spans="1:6" ht="11.25" customHeight="1">
      <c r="A77" s="101">
        <v>5532</v>
      </c>
      <c r="B77" s="39" t="s">
        <v>360</v>
      </c>
      <c r="C77" s="48">
        <v>0</v>
      </c>
      <c r="D77" s="48">
        <v>0</v>
      </c>
      <c r="F77" s="58"/>
    </row>
    <row r="78" spans="1:6" ht="11.25" customHeight="1">
      <c r="A78" s="101">
        <v>5533</v>
      </c>
      <c r="B78" s="39" t="s">
        <v>361</v>
      </c>
      <c r="C78" s="48">
        <v>0</v>
      </c>
      <c r="D78" s="48">
        <v>0</v>
      </c>
      <c r="F78" s="58"/>
    </row>
    <row r="79" spans="1:6" ht="11.25" customHeight="1">
      <c r="A79" s="101">
        <v>5534</v>
      </c>
      <c r="B79" s="39" t="s">
        <v>362</v>
      </c>
      <c r="C79" s="48">
        <v>0</v>
      </c>
      <c r="D79" s="48">
        <v>0</v>
      </c>
      <c r="F79" s="58"/>
    </row>
    <row r="80" spans="1:6" ht="11.25" customHeight="1">
      <c r="A80" s="101">
        <v>5535</v>
      </c>
      <c r="B80" s="39" t="s">
        <v>363</v>
      </c>
      <c r="C80" s="48">
        <v>0</v>
      </c>
      <c r="D80" s="48">
        <v>0</v>
      </c>
      <c r="F80" s="58"/>
    </row>
    <row r="81" spans="1:6" ht="11.25" customHeight="1">
      <c r="A81" s="44">
        <v>5590</v>
      </c>
      <c r="B81" s="46" t="s">
        <v>364</v>
      </c>
      <c r="C81" s="103">
        <f>SUM(C82:C89)</f>
        <v>0</v>
      </c>
      <c r="D81" s="103">
        <f>SUM(D82:D89)</f>
        <v>12451.09</v>
      </c>
      <c r="F81" s="58"/>
    </row>
    <row r="82" spans="1:6" ht="11.25" customHeight="1">
      <c r="A82" s="101">
        <v>5591</v>
      </c>
      <c r="B82" s="39" t="s">
        <v>365</v>
      </c>
      <c r="C82" s="48">
        <v>0</v>
      </c>
      <c r="D82" s="48">
        <v>0</v>
      </c>
      <c r="F82" s="58"/>
    </row>
    <row r="83" spans="1:6" ht="11.25" customHeight="1">
      <c r="A83" s="101">
        <v>5592</v>
      </c>
      <c r="B83" s="39" t="s">
        <v>366</v>
      </c>
      <c r="C83" s="48">
        <v>0</v>
      </c>
      <c r="D83" s="48">
        <v>0</v>
      </c>
      <c r="F83" s="58"/>
    </row>
    <row r="84" spans="1:6" ht="11.25" customHeight="1">
      <c r="A84" s="101">
        <v>5593</v>
      </c>
      <c r="B84" s="39" t="s">
        <v>367</v>
      </c>
      <c r="C84" s="48">
        <v>0</v>
      </c>
      <c r="D84" s="48">
        <v>0</v>
      </c>
      <c r="F84" s="58"/>
    </row>
    <row r="85" spans="1:6" ht="11.25" customHeight="1">
      <c r="A85" s="101">
        <v>5594</v>
      </c>
      <c r="B85" s="39" t="s">
        <v>411</v>
      </c>
      <c r="C85" s="48">
        <v>0</v>
      </c>
      <c r="D85" s="48">
        <v>0</v>
      </c>
      <c r="F85" s="58"/>
    </row>
    <row r="86" spans="1:6" ht="11.25" customHeight="1">
      <c r="A86" s="101">
        <v>5595</v>
      </c>
      <c r="B86" s="39" t="s">
        <v>369</v>
      </c>
      <c r="C86" s="48">
        <v>0</v>
      </c>
      <c r="D86" s="48">
        <v>0</v>
      </c>
      <c r="F86" s="58"/>
    </row>
    <row r="87" spans="1:6" ht="11.25" customHeight="1">
      <c r="A87" s="101">
        <v>5596</v>
      </c>
      <c r="B87" s="39" t="s">
        <v>261</v>
      </c>
      <c r="C87" s="48">
        <v>0</v>
      </c>
      <c r="D87" s="48">
        <v>0</v>
      </c>
      <c r="F87" s="58"/>
    </row>
    <row r="88" spans="1:6" ht="11.25" customHeight="1">
      <c r="A88" s="101">
        <v>5597</v>
      </c>
      <c r="B88" s="39" t="s">
        <v>370</v>
      </c>
      <c r="C88" s="48">
        <v>0</v>
      </c>
      <c r="D88" s="48">
        <v>0</v>
      </c>
      <c r="F88" s="58"/>
    </row>
    <row r="89" spans="1:6" ht="11.25" customHeight="1">
      <c r="A89" s="101">
        <v>5599</v>
      </c>
      <c r="B89" s="39" t="s">
        <v>372</v>
      </c>
      <c r="C89" s="48">
        <v>0</v>
      </c>
      <c r="D89" s="48">
        <v>12451.09</v>
      </c>
      <c r="F89" s="58"/>
    </row>
    <row r="90" spans="1:6" ht="11.25" customHeight="1">
      <c r="A90" s="44">
        <v>5600</v>
      </c>
      <c r="B90" s="46" t="s">
        <v>373</v>
      </c>
      <c r="C90" s="103">
        <f>+C91</f>
        <v>0</v>
      </c>
      <c r="D90" s="103">
        <f>+D91</f>
        <v>0</v>
      </c>
      <c r="F90" s="58"/>
    </row>
    <row r="91" spans="1:6" ht="11.25" customHeight="1">
      <c r="A91" s="44">
        <v>5610</v>
      </c>
      <c r="B91" s="46" t="s">
        <v>374</v>
      </c>
      <c r="C91" s="103">
        <f>+C92</f>
        <v>0</v>
      </c>
      <c r="D91" s="103">
        <f>+D92</f>
        <v>0</v>
      </c>
      <c r="F91" s="58"/>
    </row>
    <row r="92" spans="1:6" ht="11.25" customHeight="1">
      <c r="A92" s="101">
        <v>5611</v>
      </c>
      <c r="B92" s="39" t="s">
        <v>375</v>
      </c>
      <c r="C92" s="48">
        <v>0</v>
      </c>
      <c r="D92" s="48">
        <v>0</v>
      </c>
      <c r="F92" s="58"/>
    </row>
    <row r="93" spans="1:6" ht="11.25" customHeight="1">
      <c r="A93" s="44">
        <v>2110</v>
      </c>
      <c r="B93" s="106" t="s">
        <v>412</v>
      </c>
      <c r="C93" s="103">
        <f>SUM(C94:C98)</f>
        <v>0</v>
      </c>
      <c r="D93" s="103">
        <f>SUM(D94:D98)</f>
        <v>0</v>
      </c>
      <c r="F93" s="58"/>
    </row>
    <row r="94" spans="1:6" ht="11.25" customHeight="1">
      <c r="A94" s="101">
        <v>2111</v>
      </c>
      <c r="B94" s="39" t="s">
        <v>413</v>
      </c>
      <c r="C94" s="48">
        <v>0</v>
      </c>
      <c r="D94" s="48">
        <v>0</v>
      </c>
      <c r="F94" s="58"/>
    </row>
    <row r="95" spans="1:6" ht="11.25" customHeight="1">
      <c r="A95" s="101">
        <v>2112</v>
      </c>
      <c r="B95" s="39" t="s">
        <v>414</v>
      </c>
      <c r="C95" s="48">
        <v>0</v>
      </c>
      <c r="D95" s="48">
        <v>0</v>
      </c>
      <c r="F95" s="58"/>
    </row>
    <row r="96" spans="1:6" ht="11.25" customHeight="1">
      <c r="A96" s="101">
        <v>2112</v>
      </c>
      <c r="B96" s="39" t="s">
        <v>415</v>
      </c>
      <c r="C96" s="48">
        <v>0</v>
      </c>
      <c r="D96" s="48">
        <v>0</v>
      </c>
      <c r="F96" s="58"/>
    </row>
    <row r="97" spans="1:6" ht="11.25" customHeight="1">
      <c r="A97" s="101">
        <v>2115</v>
      </c>
      <c r="B97" s="39" t="s">
        <v>416</v>
      </c>
      <c r="C97" s="48">
        <v>0</v>
      </c>
      <c r="D97" s="48">
        <v>0</v>
      </c>
      <c r="F97" s="58"/>
    </row>
    <row r="98" spans="1:6" ht="11.25" customHeight="1">
      <c r="A98" s="101">
        <v>2114</v>
      </c>
      <c r="B98" s="39" t="s">
        <v>417</v>
      </c>
      <c r="C98" s="48">
        <v>0</v>
      </c>
      <c r="D98" s="48">
        <v>0</v>
      </c>
      <c r="F98" s="58"/>
    </row>
    <row r="99" spans="1:6" ht="11.25" customHeight="1">
      <c r="A99" s="44">
        <v>5120</v>
      </c>
      <c r="B99" s="106" t="s">
        <v>99</v>
      </c>
      <c r="C99" s="103">
        <f>+C100</f>
        <v>0</v>
      </c>
      <c r="D99" s="103">
        <f>+D100</f>
        <v>0</v>
      </c>
      <c r="F99" s="58"/>
    </row>
    <row r="100" spans="1:6" ht="11.25" customHeight="1">
      <c r="A100" s="101">
        <v>5120</v>
      </c>
      <c r="B100" s="107" t="s">
        <v>99</v>
      </c>
      <c r="C100" s="48">
        <v>0</v>
      </c>
      <c r="D100" s="48">
        <v>0</v>
      </c>
      <c r="F100" s="58"/>
    </row>
    <row r="101" spans="1:6" ht="14.5">
      <c r="A101" s="101"/>
      <c r="B101" s="102" t="s">
        <v>418</v>
      </c>
      <c r="C101" s="103">
        <f>+C102+C124+C134+C136</f>
        <v>0</v>
      </c>
      <c r="D101" s="103">
        <f>+D102+D124+D134+D136</f>
        <v>0</v>
      </c>
      <c r="F101" s="58"/>
    </row>
    <row r="102" spans="1:6" ht="10.5">
      <c r="A102" s="44">
        <v>4300</v>
      </c>
      <c r="B102" s="108" t="s">
        <v>39</v>
      </c>
      <c r="C102" s="48">
        <v>0</v>
      </c>
      <c r="D102" s="48">
        <v>0</v>
      </c>
    </row>
    <row r="103" spans="1:6" ht="10.5">
      <c r="A103" s="44">
        <v>4310</v>
      </c>
      <c r="B103" s="108" t="s">
        <v>246</v>
      </c>
      <c r="C103" s="103">
        <v>0</v>
      </c>
      <c r="D103" s="103">
        <v>0</v>
      </c>
    </row>
    <row r="104" spans="1:6">
      <c r="A104" s="101">
        <v>4311</v>
      </c>
      <c r="B104" s="109" t="s">
        <v>247</v>
      </c>
      <c r="C104" s="48">
        <v>0</v>
      </c>
      <c r="D104" s="48">
        <v>0</v>
      </c>
    </row>
    <row r="105" spans="1:6">
      <c r="A105" s="101">
        <v>4319</v>
      </c>
      <c r="B105" s="109" t="s">
        <v>248</v>
      </c>
      <c r="C105" s="48">
        <v>0</v>
      </c>
      <c r="D105" s="48">
        <v>0</v>
      </c>
    </row>
    <row r="106" spans="1:6" ht="10.5">
      <c r="A106" s="44">
        <v>4320</v>
      </c>
      <c r="B106" s="108" t="s">
        <v>249</v>
      </c>
      <c r="C106" s="103">
        <v>0</v>
      </c>
      <c r="D106" s="103">
        <v>0</v>
      </c>
    </row>
    <row r="107" spans="1:6">
      <c r="A107" s="101">
        <v>4321</v>
      </c>
      <c r="B107" s="109" t="s">
        <v>250</v>
      </c>
      <c r="C107" s="48">
        <v>0</v>
      </c>
      <c r="D107" s="48">
        <v>0</v>
      </c>
    </row>
    <row r="108" spans="1:6">
      <c r="A108" s="101">
        <v>4322</v>
      </c>
      <c r="B108" s="109" t="s">
        <v>251</v>
      </c>
      <c r="C108" s="48">
        <v>0</v>
      </c>
      <c r="D108" s="48">
        <v>0</v>
      </c>
    </row>
    <row r="109" spans="1:6">
      <c r="A109" s="101">
        <v>4323</v>
      </c>
      <c r="B109" s="109" t="s">
        <v>252</v>
      </c>
      <c r="C109" s="48">
        <v>0</v>
      </c>
      <c r="D109" s="48">
        <v>0</v>
      </c>
    </row>
    <row r="110" spans="1:6">
      <c r="A110" s="101">
        <v>4324</v>
      </c>
      <c r="B110" s="109" t="s">
        <v>253</v>
      </c>
      <c r="C110" s="48">
        <v>0</v>
      </c>
      <c r="D110" s="48">
        <v>0</v>
      </c>
    </row>
    <row r="111" spans="1:6">
      <c r="A111" s="101">
        <v>4325</v>
      </c>
      <c r="B111" s="109" t="s">
        <v>254</v>
      </c>
      <c r="C111" s="48">
        <v>0</v>
      </c>
      <c r="D111" s="48">
        <v>0</v>
      </c>
    </row>
    <row r="112" spans="1:6" ht="10.5">
      <c r="A112" s="44">
        <v>4330</v>
      </c>
      <c r="B112" s="108" t="s">
        <v>255</v>
      </c>
      <c r="C112" s="103">
        <v>0</v>
      </c>
      <c r="D112" s="103">
        <v>0</v>
      </c>
    </row>
    <row r="113" spans="1:6">
      <c r="A113" s="101">
        <v>4331</v>
      </c>
      <c r="B113" s="109" t="s">
        <v>255</v>
      </c>
      <c r="C113" s="48">
        <v>0</v>
      </c>
      <c r="D113" s="48">
        <v>0</v>
      </c>
    </row>
    <row r="114" spans="1:6" ht="10.5">
      <c r="A114" s="44">
        <v>4340</v>
      </c>
      <c r="B114" s="108" t="s">
        <v>256</v>
      </c>
      <c r="C114" s="103">
        <v>0</v>
      </c>
      <c r="D114" s="103">
        <v>0</v>
      </c>
    </row>
    <row r="115" spans="1:6">
      <c r="A115" s="101">
        <v>4341</v>
      </c>
      <c r="B115" s="109" t="s">
        <v>256</v>
      </c>
      <c r="C115" s="48">
        <v>0</v>
      </c>
      <c r="D115" s="48">
        <v>0</v>
      </c>
    </row>
    <row r="116" spans="1:6" ht="10.5">
      <c r="A116" s="44">
        <v>4390</v>
      </c>
      <c r="B116" s="108" t="s">
        <v>257</v>
      </c>
      <c r="C116" s="103">
        <v>0</v>
      </c>
      <c r="D116" s="103">
        <v>0</v>
      </c>
    </row>
    <row r="117" spans="1:6">
      <c r="A117" s="101">
        <v>4392</v>
      </c>
      <c r="B117" s="109" t="s">
        <v>258</v>
      </c>
      <c r="C117" s="48">
        <v>0</v>
      </c>
      <c r="D117" s="48">
        <v>0</v>
      </c>
    </row>
    <row r="118" spans="1:6">
      <c r="A118" s="101">
        <v>4393</v>
      </c>
      <c r="B118" s="109" t="s">
        <v>259</v>
      </c>
      <c r="C118" s="48">
        <v>0</v>
      </c>
      <c r="D118" s="48">
        <v>0</v>
      </c>
    </row>
    <row r="119" spans="1:6">
      <c r="A119" s="101">
        <v>4394</v>
      </c>
      <c r="B119" s="109" t="s">
        <v>260</v>
      </c>
      <c r="C119" s="48">
        <v>0</v>
      </c>
      <c r="D119" s="48">
        <v>0</v>
      </c>
    </row>
    <row r="120" spans="1:6">
      <c r="A120" s="101">
        <v>4395</v>
      </c>
      <c r="B120" s="109" t="s">
        <v>261</v>
      </c>
      <c r="C120" s="48">
        <v>0</v>
      </c>
      <c r="D120" s="48">
        <v>0</v>
      </c>
    </row>
    <row r="121" spans="1:6">
      <c r="A121" s="101">
        <v>4396</v>
      </c>
      <c r="B121" s="109" t="s">
        <v>262</v>
      </c>
      <c r="C121" s="48">
        <v>0</v>
      </c>
      <c r="D121" s="48">
        <v>0</v>
      </c>
    </row>
    <row r="122" spans="1:6">
      <c r="A122" s="101">
        <v>4397</v>
      </c>
      <c r="B122" s="109" t="s">
        <v>263</v>
      </c>
      <c r="C122" s="48">
        <v>0</v>
      </c>
      <c r="D122" s="48">
        <v>0</v>
      </c>
    </row>
    <row r="123" spans="1:6">
      <c r="A123" s="101">
        <v>4399</v>
      </c>
      <c r="B123" s="109" t="s">
        <v>257</v>
      </c>
      <c r="C123" s="48">
        <v>0</v>
      </c>
      <c r="D123" s="48">
        <v>0</v>
      </c>
    </row>
    <row r="124" spans="1:6" ht="11.25" customHeight="1">
      <c r="A124" s="44">
        <v>1120</v>
      </c>
      <c r="B124" s="106" t="s">
        <v>419</v>
      </c>
      <c r="C124" s="103">
        <f>SUM(C125:C133)</f>
        <v>0</v>
      </c>
      <c r="D124" s="103">
        <f>SUM(D125:D133)</f>
        <v>0</v>
      </c>
      <c r="F124" s="58"/>
    </row>
    <row r="125" spans="1:6" s="58" customFormat="1" ht="11.25" customHeight="1">
      <c r="A125" s="101">
        <v>1124</v>
      </c>
      <c r="B125" s="107" t="s">
        <v>420</v>
      </c>
      <c r="C125" s="48">
        <v>0</v>
      </c>
      <c r="D125" s="48">
        <v>0</v>
      </c>
      <c r="E125" s="39"/>
    </row>
    <row r="126" spans="1:6" ht="11.25" customHeight="1">
      <c r="A126" s="101">
        <v>1124</v>
      </c>
      <c r="B126" s="107" t="s">
        <v>421</v>
      </c>
      <c r="C126" s="48">
        <v>0</v>
      </c>
      <c r="D126" s="48">
        <v>0</v>
      </c>
      <c r="F126" s="58"/>
    </row>
    <row r="127" spans="1:6" ht="11.25" customHeight="1">
      <c r="A127" s="101">
        <v>1124</v>
      </c>
      <c r="B127" s="107" t="s">
        <v>422</v>
      </c>
      <c r="C127" s="48">
        <v>0</v>
      </c>
      <c r="D127" s="48">
        <v>0</v>
      </c>
      <c r="F127" s="58"/>
    </row>
    <row r="128" spans="1:6" ht="11.25" customHeight="1">
      <c r="A128" s="101">
        <v>1124</v>
      </c>
      <c r="B128" s="107" t="s">
        <v>423</v>
      </c>
      <c r="C128" s="48">
        <v>0</v>
      </c>
      <c r="D128" s="48">
        <v>0</v>
      </c>
      <c r="F128" s="58"/>
    </row>
    <row r="129" spans="1:6" ht="11.25" customHeight="1">
      <c r="A129" s="101">
        <v>1124</v>
      </c>
      <c r="B129" s="107" t="s">
        <v>424</v>
      </c>
      <c r="C129" s="48">
        <v>0</v>
      </c>
      <c r="D129" s="48">
        <v>0</v>
      </c>
      <c r="F129" s="58"/>
    </row>
    <row r="130" spans="1:6" ht="11.25" customHeight="1">
      <c r="A130" s="101">
        <v>1124</v>
      </c>
      <c r="B130" s="107" t="s">
        <v>425</v>
      </c>
      <c r="C130" s="48">
        <v>0</v>
      </c>
      <c r="D130" s="48">
        <v>0</v>
      </c>
      <c r="F130" s="58"/>
    </row>
    <row r="131" spans="1:6" ht="11.25" customHeight="1">
      <c r="A131" s="101">
        <v>1122</v>
      </c>
      <c r="B131" s="107" t="s">
        <v>426</v>
      </c>
      <c r="C131" s="48">
        <v>0</v>
      </c>
      <c r="D131" s="48">
        <v>0</v>
      </c>
      <c r="F131" s="58"/>
    </row>
    <row r="132" spans="1:6" ht="11.25" customHeight="1">
      <c r="A132" s="101">
        <v>1122</v>
      </c>
      <c r="B132" s="107" t="s">
        <v>427</v>
      </c>
      <c r="C132" s="48">
        <v>0</v>
      </c>
      <c r="D132" s="48">
        <v>0</v>
      </c>
      <c r="F132" s="58"/>
    </row>
    <row r="133" spans="1:6" ht="11.25" customHeight="1">
      <c r="A133" s="101">
        <v>1122</v>
      </c>
      <c r="B133" s="107" t="s">
        <v>428</v>
      </c>
      <c r="C133" s="48">
        <v>0</v>
      </c>
      <c r="D133" s="48">
        <v>0</v>
      </c>
      <c r="F133" s="58"/>
    </row>
    <row r="134" spans="1:6" ht="11.25" customHeight="1">
      <c r="A134" s="44">
        <v>5120</v>
      </c>
      <c r="B134" s="106" t="s">
        <v>99</v>
      </c>
      <c r="C134" s="103">
        <f>C135</f>
        <v>0</v>
      </c>
      <c r="D134" s="103">
        <f>D135</f>
        <v>0</v>
      </c>
      <c r="F134" s="58"/>
    </row>
    <row r="135" spans="1:6" ht="11.25" customHeight="1">
      <c r="A135" s="101">
        <v>5120</v>
      </c>
      <c r="B135" s="107" t="s">
        <v>99</v>
      </c>
      <c r="C135" s="48">
        <v>0</v>
      </c>
      <c r="D135" s="48">
        <v>0</v>
      </c>
      <c r="F135" s="58"/>
    </row>
    <row r="136" spans="1:6" ht="11.25" customHeight="1">
      <c r="A136" s="110">
        <v>4150</v>
      </c>
      <c r="B136" s="111" t="s">
        <v>215</v>
      </c>
      <c r="C136" s="112">
        <f>C137</f>
        <v>0</v>
      </c>
      <c r="D136" s="112">
        <f>D137</f>
        <v>0</v>
      </c>
      <c r="F136" s="58"/>
    </row>
    <row r="137" spans="1:6" ht="10.5" customHeight="1">
      <c r="A137" s="113">
        <v>4151</v>
      </c>
      <c r="B137" s="114" t="s">
        <v>585</v>
      </c>
      <c r="C137" s="115">
        <v>0</v>
      </c>
      <c r="D137" s="115">
        <v>0</v>
      </c>
      <c r="F137" s="58"/>
    </row>
    <row r="138" spans="1:6" ht="12" customHeight="1">
      <c r="A138" s="113"/>
      <c r="B138" s="116" t="s">
        <v>429</v>
      </c>
      <c r="C138" s="112">
        <f>C48+C49-C101</f>
        <v>1078886.71</v>
      </c>
      <c r="D138" s="112">
        <f>D48+D49-D101</f>
        <v>5352227.4999999963</v>
      </c>
      <c r="F138" s="58"/>
    </row>
    <row r="139" spans="1:6">
      <c r="A139" s="117"/>
      <c r="B139" s="117"/>
      <c r="C139" s="117"/>
      <c r="D139" s="117"/>
    </row>
    <row r="140" spans="1:6">
      <c r="A140" s="117" t="s">
        <v>55</v>
      </c>
      <c r="C140" s="117"/>
      <c r="D140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scale="77" fitToWidth="2" fitToHeight="3" orientation="portrait" r:id="rId1"/>
  <rowBreaks count="1" manualBreakCount="1">
    <brk id="7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E24"/>
  <sheetViews>
    <sheetView zoomScaleNormal="100" workbookViewId="0">
      <selection activeCell="H52" sqref="H52"/>
    </sheetView>
  </sheetViews>
  <sheetFormatPr baseColWidth="10" defaultColWidth="11.453125" defaultRowHeight="10"/>
  <cols>
    <col min="1" max="1" width="4" style="57" customWidth="1"/>
    <col min="2" max="2" width="63.08984375" style="57" customWidth="1"/>
    <col min="3" max="3" width="17.90625" style="57" customWidth="1"/>
    <col min="4" max="16384" width="11.453125" style="57"/>
  </cols>
  <sheetData>
    <row r="1" spans="1:5" s="80" customFormat="1" ht="11.25" customHeight="1">
      <c r="A1" s="165" t="str">
        <f>ESF!A1</f>
        <v>PARQUE ECOLOGICO METROPOLITANO DE LEON, GTO., -ELISEO MARTINEZ PEREZ-</v>
      </c>
      <c r="B1" s="166"/>
      <c r="C1" s="167"/>
    </row>
    <row r="2" spans="1:5" s="80" customFormat="1" ht="11.25" customHeight="1">
      <c r="A2" s="168" t="s">
        <v>430</v>
      </c>
      <c r="B2" s="169"/>
      <c r="C2" s="170"/>
    </row>
    <row r="3" spans="1:5" s="80" customFormat="1" ht="11.25" customHeight="1">
      <c r="A3" s="168" t="str">
        <f>ESF!A3</f>
        <v>DEL 01 DE ENERO DEL 2025 AL 31 DE DICIEMBRE DEL 2025</v>
      </c>
      <c r="B3" s="169"/>
      <c r="C3" s="170"/>
    </row>
    <row r="4" spans="1:5" s="80" customFormat="1" ht="10.5">
      <c r="A4" s="171" t="s">
        <v>431</v>
      </c>
      <c r="B4" s="172"/>
      <c r="C4" s="173"/>
    </row>
    <row r="5" spans="1:5" s="81" customFormat="1" ht="10.5">
      <c r="A5" s="174" t="s">
        <v>479</v>
      </c>
      <c r="B5" s="174"/>
      <c r="C5" s="21">
        <f>'Notas a los Edos Financieros'!D1</f>
        <v>2025</v>
      </c>
    </row>
    <row r="6" spans="1:5" ht="10.5">
      <c r="A6" s="1" t="s">
        <v>432</v>
      </c>
      <c r="B6" s="1"/>
      <c r="C6" s="2">
        <v>62218283.369999997</v>
      </c>
    </row>
    <row r="7" spans="1:5" ht="8.15" customHeight="1">
      <c r="A7" s="82"/>
      <c r="B7" s="60"/>
      <c r="C7" s="83"/>
    </row>
    <row r="8" spans="1:5" ht="10.5">
      <c r="A8" s="62" t="s">
        <v>433</v>
      </c>
      <c r="B8" s="62"/>
      <c r="C8" s="64">
        <f>SUM(C9:C14)</f>
        <v>0.9</v>
      </c>
    </row>
    <row r="9" spans="1:5" ht="14.5">
      <c r="A9" s="84" t="s">
        <v>434</v>
      </c>
      <c r="B9" s="85" t="s">
        <v>246</v>
      </c>
      <c r="C9" s="86">
        <v>0</v>
      </c>
      <c r="E9" s="58"/>
    </row>
    <row r="10" spans="1:5">
      <c r="A10" s="87" t="s">
        <v>435</v>
      </c>
      <c r="B10" s="88" t="s">
        <v>436</v>
      </c>
      <c r="C10" s="86">
        <v>0</v>
      </c>
    </row>
    <row r="11" spans="1:5">
      <c r="A11" s="87" t="s">
        <v>437</v>
      </c>
      <c r="B11" s="88" t="s">
        <v>255</v>
      </c>
      <c r="C11" s="86">
        <v>0</v>
      </c>
    </row>
    <row r="12" spans="1:5">
      <c r="A12" s="87" t="s">
        <v>438</v>
      </c>
      <c r="B12" s="88" t="s">
        <v>256</v>
      </c>
      <c r="C12" s="86">
        <v>0</v>
      </c>
    </row>
    <row r="13" spans="1:5">
      <c r="A13" s="87" t="s">
        <v>439</v>
      </c>
      <c r="B13" s="88" t="s">
        <v>257</v>
      </c>
      <c r="C13" s="86">
        <v>0</v>
      </c>
    </row>
    <row r="14" spans="1:5">
      <c r="A14" s="89" t="s">
        <v>440</v>
      </c>
      <c r="B14" s="90" t="s">
        <v>441</v>
      </c>
      <c r="C14" s="86">
        <v>0.9</v>
      </c>
    </row>
    <row r="15" spans="1:5" ht="8.15" customHeight="1">
      <c r="A15" s="82"/>
      <c r="B15" s="91"/>
      <c r="C15" s="92"/>
    </row>
    <row r="16" spans="1:5" ht="10.5">
      <c r="A16" s="62" t="s">
        <v>581</v>
      </c>
      <c r="B16" s="60"/>
      <c r="C16" s="64">
        <f>SUM(C17:C19)</f>
        <v>0</v>
      </c>
    </row>
    <row r="17" spans="1:3">
      <c r="A17" s="93">
        <v>3.1</v>
      </c>
      <c r="B17" s="88" t="s">
        <v>442</v>
      </c>
      <c r="C17" s="86">
        <v>0</v>
      </c>
    </row>
    <row r="18" spans="1:3">
      <c r="A18" s="94">
        <v>3.2</v>
      </c>
      <c r="B18" s="88" t="s">
        <v>443</v>
      </c>
      <c r="C18" s="86">
        <v>0</v>
      </c>
    </row>
    <row r="19" spans="1:3">
      <c r="A19" s="94">
        <v>3.3</v>
      </c>
      <c r="B19" s="90" t="s">
        <v>444</v>
      </c>
      <c r="C19" s="95">
        <v>0</v>
      </c>
    </row>
    <row r="20" spans="1:3" ht="8.15" customHeight="1">
      <c r="A20" s="82"/>
      <c r="B20" s="96"/>
      <c r="C20" s="97"/>
    </row>
    <row r="21" spans="1:3" ht="10.5">
      <c r="A21" s="3" t="s">
        <v>526</v>
      </c>
      <c r="B21" s="3"/>
      <c r="C21" s="2">
        <f>C6+C8-C16</f>
        <v>62218284.269999996</v>
      </c>
    </row>
    <row r="23" spans="1:3">
      <c r="A23" s="184" t="s">
        <v>55</v>
      </c>
      <c r="B23" s="184"/>
      <c r="C23" s="184"/>
    </row>
    <row r="24" spans="1:3">
      <c r="A24" s="184"/>
      <c r="B24" s="184"/>
      <c r="C24" s="184"/>
    </row>
  </sheetData>
  <mergeCells count="6">
    <mergeCell ref="A23:C24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E43"/>
  <sheetViews>
    <sheetView zoomScaleNormal="100" workbookViewId="0">
      <selection activeCell="H52" sqref="H52"/>
    </sheetView>
  </sheetViews>
  <sheetFormatPr baseColWidth="10" defaultColWidth="11.453125" defaultRowHeight="10"/>
  <cols>
    <col min="1" max="1" width="3.90625" style="57" customWidth="1"/>
    <col min="2" max="2" width="62.08984375" style="57" customWidth="1"/>
    <col min="3" max="3" width="17.90625" style="57" customWidth="1"/>
    <col min="4" max="16384" width="11.453125" style="57"/>
  </cols>
  <sheetData>
    <row r="1" spans="1:5" s="56" customFormat="1" ht="11.25" customHeight="1">
      <c r="A1" s="175" t="str">
        <f>ESF!A1</f>
        <v>PARQUE ECOLOGICO METROPOLITANO DE LEON, GTO., -ELISEO MARTINEZ PEREZ-</v>
      </c>
      <c r="B1" s="176"/>
      <c r="C1" s="177"/>
    </row>
    <row r="2" spans="1:5" s="56" customFormat="1" ht="11.25" customHeight="1">
      <c r="A2" s="178" t="s">
        <v>445</v>
      </c>
      <c r="B2" s="179"/>
      <c r="C2" s="180"/>
    </row>
    <row r="3" spans="1:5" s="56" customFormat="1" ht="11.25" customHeight="1">
      <c r="A3" s="178" t="str">
        <f>ESF!A3</f>
        <v>DEL 01 DE ENERO DEL 2025 AL 31 DE DICIEMBRE DEL 2025</v>
      </c>
      <c r="B3" s="179"/>
      <c r="C3" s="180"/>
    </row>
    <row r="4" spans="1:5" ht="10.5">
      <c r="A4" s="171" t="s">
        <v>431</v>
      </c>
      <c r="B4" s="172"/>
      <c r="C4" s="173"/>
    </row>
    <row r="5" spans="1:5" ht="11.25" customHeight="1">
      <c r="A5" s="174" t="s">
        <v>479</v>
      </c>
      <c r="B5" s="174"/>
      <c r="C5" s="21">
        <f>'Notas a los Edos Financieros'!D1</f>
        <v>2025</v>
      </c>
    </row>
    <row r="6" spans="1:5" ht="14.5">
      <c r="A6" s="6" t="s">
        <v>446</v>
      </c>
      <c r="B6" s="1"/>
      <c r="C6" s="4">
        <v>64207642.840000004</v>
      </c>
      <c r="E6" s="58"/>
    </row>
    <row r="7" spans="1:5" ht="8.15" customHeight="1">
      <c r="A7" s="59"/>
      <c r="B7" s="60"/>
      <c r="C7" s="61"/>
    </row>
    <row r="8" spans="1:5" ht="10.5">
      <c r="A8" s="62" t="s">
        <v>447</v>
      </c>
      <c r="B8" s="63"/>
      <c r="C8" s="64">
        <f>SUM(C9:C29)</f>
        <v>3068247.08</v>
      </c>
    </row>
    <row r="9" spans="1:5" ht="10.5">
      <c r="A9" s="65">
        <v>2.1</v>
      </c>
      <c r="B9" s="66" t="s">
        <v>276</v>
      </c>
      <c r="C9" s="67">
        <v>0</v>
      </c>
    </row>
    <row r="10" spans="1:5" ht="10.5">
      <c r="A10" s="65">
        <v>2.2000000000000002</v>
      </c>
      <c r="B10" s="66" t="s">
        <v>273</v>
      </c>
      <c r="C10" s="67">
        <v>0</v>
      </c>
    </row>
    <row r="11" spans="1:5">
      <c r="A11" s="68">
        <v>2.2999999999999998</v>
      </c>
      <c r="B11" s="69" t="s">
        <v>118</v>
      </c>
      <c r="C11" s="67">
        <v>149664.79999999999</v>
      </c>
      <c r="E11" s="70"/>
    </row>
    <row r="12" spans="1:5">
      <c r="A12" s="68">
        <v>2.4</v>
      </c>
      <c r="B12" s="69" t="s">
        <v>119</v>
      </c>
      <c r="C12" s="67">
        <v>2538411.5</v>
      </c>
      <c r="E12" s="70"/>
    </row>
    <row r="13" spans="1:5">
      <c r="A13" s="68">
        <v>2.5</v>
      </c>
      <c r="B13" s="69" t="s">
        <v>120</v>
      </c>
      <c r="C13" s="67">
        <v>0</v>
      </c>
      <c r="E13" s="70"/>
    </row>
    <row r="14" spans="1:5">
      <c r="A14" s="68">
        <v>2.6</v>
      </c>
      <c r="B14" s="69" t="s">
        <v>121</v>
      </c>
      <c r="C14" s="67">
        <v>0</v>
      </c>
      <c r="E14" s="70"/>
    </row>
    <row r="15" spans="1:5">
      <c r="A15" s="68">
        <v>2.7</v>
      </c>
      <c r="B15" s="69" t="s">
        <v>122</v>
      </c>
      <c r="C15" s="67">
        <v>0</v>
      </c>
      <c r="E15" s="70"/>
    </row>
    <row r="16" spans="1:5">
      <c r="A16" s="68">
        <v>2.8</v>
      </c>
      <c r="B16" s="69" t="s">
        <v>123</v>
      </c>
      <c r="C16" s="67">
        <v>380170.78</v>
      </c>
      <c r="E16" s="70"/>
    </row>
    <row r="17" spans="1:5">
      <c r="A17" s="68">
        <v>2.9</v>
      </c>
      <c r="B17" s="69" t="s">
        <v>125</v>
      </c>
      <c r="C17" s="67">
        <v>0</v>
      </c>
      <c r="E17" s="70"/>
    </row>
    <row r="18" spans="1:5">
      <c r="A18" s="68" t="s">
        <v>448</v>
      </c>
      <c r="B18" s="69" t="s">
        <v>449</v>
      </c>
      <c r="C18" s="67">
        <v>0</v>
      </c>
      <c r="E18" s="70"/>
    </row>
    <row r="19" spans="1:5">
      <c r="A19" s="68" t="s">
        <v>450</v>
      </c>
      <c r="B19" s="69" t="s">
        <v>129</v>
      </c>
      <c r="C19" s="67">
        <v>0</v>
      </c>
      <c r="E19" s="70"/>
    </row>
    <row r="20" spans="1:5">
      <c r="A20" s="68" t="s">
        <v>451</v>
      </c>
      <c r="B20" s="69" t="s">
        <v>452</v>
      </c>
      <c r="C20" s="67">
        <v>0</v>
      </c>
    </row>
    <row r="21" spans="1:5">
      <c r="A21" s="68" t="s">
        <v>453</v>
      </c>
      <c r="B21" s="69" t="s">
        <v>454</v>
      </c>
      <c r="C21" s="67">
        <v>0</v>
      </c>
      <c r="E21" s="70"/>
    </row>
    <row r="22" spans="1:5">
      <c r="A22" s="68" t="s">
        <v>455</v>
      </c>
      <c r="B22" s="69" t="s">
        <v>456</v>
      </c>
      <c r="C22" s="67">
        <v>0</v>
      </c>
      <c r="E22" s="70"/>
    </row>
    <row r="23" spans="1:5">
      <c r="A23" s="68" t="s">
        <v>457</v>
      </c>
      <c r="B23" s="69" t="s">
        <v>458</v>
      </c>
      <c r="C23" s="67">
        <v>0</v>
      </c>
      <c r="E23" s="70"/>
    </row>
    <row r="24" spans="1:5">
      <c r="A24" s="68" t="s">
        <v>459</v>
      </c>
      <c r="B24" s="69" t="s">
        <v>460</v>
      </c>
      <c r="C24" s="67">
        <v>0</v>
      </c>
    </row>
    <row r="25" spans="1:5">
      <c r="A25" s="68" t="s">
        <v>461</v>
      </c>
      <c r="B25" s="69" t="s">
        <v>462</v>
      </c>
      <c r="C25" s="67">
        <v>0</v>
      </c>
      <c r="E25" s="70"/>
    </row>
    <row r="26" spans="1:5">
      <c r="A26" s="68" t="s">
        <v>463</v>
      </c>
      <c r="B26" s="69" t="s">
        <v>464</v>
      </c>
      <c r="C26" s="67">
        <v>0</v>
      </c>
      <c r="E26" s="70"/>
    </row>
    <row r="27" spans="1:5">
      <c r="A27" s="68" t="s">
        <v>465</v>
      </c>
      <c r="B27" s="69" t="s">
        <v>466</v>
      </c>
      <c r="C27" s="67">
        <v>0</v>
      </c>
      <c r="E27" s="70"/>
    </row>
    <row r="28" spans="1:5">
      <c r="A28" s="68" t="s">
        <v>467</v>
      </c>
      <c r="B28" s="69" t="s">
        <v>468</v>
      </c>
      <c r="C28" s="67">
        <v>0</v>
      </c>
      <c r="E28" s="70"/>
    </row>
    <row r="29" spans="1:5">
      <c r="A29" s="68" t="s">
        <v>469</v>
      </c>
      <c r="B29" s="66" t="s">
        <v>470</v>
      </c>
      <c r="C29" s="67">
        <v>0</v>
      </c>
    </row>
    <row r="30" spans="1:5" ht="8.15" customHeight="1">
      <c r="A30" s="71"/>
      <c r="B30" s="72"/>
      <c r="C30" s="73"/>
    </row>
    <row r="31" spans="1:5" ht="10.5">
      <c r="A31" s="74" t="s">
        <v>471</v>
      </c>
      <c r="B31" s="75"/>
      <c r="C31" s="76">
        <f>SUM(C32:C38)</f>
        <v>1146910.01</v>
      </c>
    </row>
    <row r="32" spans="1:5">
      <c r="A32" s="68" t="s">
        <v>472</v>
      </c>
      <c r="B32" s="69" t="s">
        <v>346</v>
      </c>
      <c r="C32" s="67">
        <v>1146910.01</v>
      </c>
      <c r="E32" s="70"/>
    </row>
    <row r="33" spans="1:5">
      <c r="A33" s="68" t="s">
        <v>473</v>
      </c>
      <c r="B33" s="69" t="s">
        <v>355</v>
      </c>
      <c r="C33" s="67">
        <v>0</v>
      </c>
      <c r="E33" s="70"/>
    </row>
    <row r="34" spans="1:5">
      <c r="A34" s="68" t="s">
        <v>474</v>
      </c>
      <c r="B34" s="69" t="s">
        <v>358</v>
      </c>
      <c r="C34" s="67">
        <v>0</v>
      </c>
      <c r="E34" s="70"/>
    </row>
    <row r="35" spans="1:5">
      <c r="A35" s="68" t="s">
        <v>561</v>
      </c>
      <c r="B35" s="69" t="s">
        <v>364</v>
      </c>
      <c r="C35" s="67">
        <v>0</v>
      </c>
      <c r="E35" s="70"/>
    </row>
    <row r="36" spans="1:5">
      <c r="A36" s="68" t="s">
        <v>562</v>
      </c>
      <c r="B36" s="69" t="s">
        <v>374</v>
      </c>
      <c r="C36" s="67">
        <v>0</v>
      </c>
      <c r="E36" s="70"/>
    </row>
    <row r="37" spans="1:5">
      <c r="A37" s="68" t="s">
        <v>475</v>
      </c>
      <c r="B37" s="69" t="s">
        <v>563</v>
      </c>
      <c r="C37" s="67">
        <v>0</v>
      </c>
    </row>
    <row r="38" spans="1:5">
      <c r="A38" s="68" t="s">
        <v>476</v>
      </c>
      <c r="B38" s="66" t="s">
        <v>477</v>
      </c>
      <c r="C38" s="77">
        <v>0</v>
      </c>
    </row>
    <row r="39" spans="1:5" ht="8.15" customHeight="1">
      <c r="A39" s="59"/>
      <c r="B39" s="78"/>
      <c r="C39" s="79"/>
    </row>
    <row r="40" spans="1:5" ht="10.5">
      <c r="A40" s="5" t="s">
        <v>527</v>
      </c>
      <c r="B40" s="1"/>
      <c r="C40" s="2">
        <f>C6-C8+C31</f>
        <v>62286305.770000003</v>
      </c>
    </row>
    <row r="42" spans="1:5">
      <c r="A42" s="184" t="s">
        <v>55</v>
      </c>
      <c r="B42" s="184"/>
      <c r="C42" s="184"/>
    </row>
    <row r="43" spans="1:5">
      <c r="A43" s="184"/>
      <c r="B43" s="184"/>
      <c r="C43" s="184"/>
    </row>
  </sheetData>
  <mergeCells count="6">
    <mergeCell ref="A42:C4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62"/>
  <sheetViews>
    <sheetView tabSelected="1" zoomScaleNormal="100" workbookViewId="0">
      <selection activeCell="R40" sqref="R40"/>
    </sheetView>
  </sheetViews>
  <sheetFormatPr baseColWidth="10" defaultColWidth="9.08984375" defaultRowHeight="10"/>
  <cols>
    <col min="1" max="1" width="12.90625" style="39" customWidth="1"/>
    <col min="2" max="2" width="66.81640625" style="39" customWidth="1"/>
    <col min="3" max="3" width="15.90625" style="39" customWidth="1"/>
    <col min="4" max="4" width="14.1796875" style="39" bestFit="1" customWidth="1"/>
    <col min="5" max="5" width="14.54296875" style="39" bestFit="1" customWidth="1"/>
    <col min="6" max="6" width="8.54296875" style="39" bestFit="1" customWidth="1"/>
    <col min="7" max="7" width="15.90625" style="39" customWidth="1"/>
    <col min="8" max="8" width="12.1796875" style="39" bestFit="1" customWidth="1"/>
    <col min="9" max="9" width="9.453125" style="39" bestFit="1" customWidth="1"/>
    <col min="10" max="10" width="12.453125" style="39" bestFit="1" customWidth="1"/>
    <col min="11" max="16384" width="9.08984375" style="39"/>
  </cols>
  <sheetData>
    <row r="1" spans="1:10" ht="11.25" customHeight="1">
      <c r="A1" s="164" t="str">
        <f>'Notas a los Edos Financieros'!A1</f>
        <v>PARQUE ECOLOGICO METROPOLITANO DE LEON, GTO., -ELISEO MARTINEZ PEREZ-</v>
      </c>
      <c r="B1" s="183"/>
      <c r="C1" s="183"/>
      <c r="D1" s="183"/>
      <c r="E1" s="183"/>
      <c r="F1" s="183"/>
      <c r="G1" s="37" t="s">
        <v>0</v>
      </c>
      <c r="H1" s="38">
        <f>'Notas a los Edos Financieros'!D1</f>
        <v>2025</v>
      </c>
    </row>
    <row r="2" spans="1:10" ht="11.25" customHeight="1">
      <c r="A2" s="164" t="s">
        <v>478</v>
      </c>
      <c r="B2" s="183"/>
      <c r="C2" s="183"/>
      <c r="D2" s="183"/>
      <c r="E2" s="183"/>
      <c r="F2" s="183"/>
      <c r="G2" s="37" t="s">
        <v>2</v>
      </c>
      <c r="H2" s="38" t="str">
        <f>'Notas a los Edos Financieros'!D2</f>
        <v>Anual</v>
      </c>
    </row>
    <row r="3" spans="1:10" ht="11.25" customHeight="1">
      <c r="A3" s="164" t="str">
        <f>'Notas a los Edos Financieros'!A3</f>
        <v>DEL 01 DE ENERO DEL 2025 AL 31 DE DICIEMBRE DEL 2025</v>
      </c>
      <c r="B3" s="183"/>
      <c r="C3" s="183"/>
      <c r="D3" s="183"/>
      <c r="E3" s="183"/>
      <c r="F3" s="183"/>
      <c r="G3" s="37" t="s">
        <v>3</v>
      </c>
      <c r="H3" s="38" t="str">
        <f>'Notas a los Edos Financieros'!D3</f>
        <v>Cuenta Pública</v>
      </c>
    </row>
    <row r="4" spans="1:10" ht="11.25" customHeight="1">
      <c r="A4" s="164" t="s">
        <v>4</v>
      </c>
      <c r="B4" s="164"/>
      <c r="C4" s="164"/>
      <c r="D4" s="164"/>
      <c r="E4" s="164"/>
      <c r="F4" s="164"/>
      <c r="G4" s="37"/>
      <c r="H4" s="38"/>
    </row>
    <row r="5" spans="1:10" ht="10.5">
      <c r="A5" s="40" t="s">
        <v>57</v>
      </c>
      <c r="B5" s="41"/>
      <c r="C5" s="41"/>
      <c r="D5" s="41"/>
      <c r="E5" s="41"/>
      <c r="F5" s="41"/>
      <c r="G5" s="41"/>
      <c r="H5" s="41"/>
    </row>
    <row r="8" spans="1:10" ht="24.9" customHeight="1">
      <c r="A8" s="42" t="s">
        <v>59</v>
      </c>
      <c r="B8" s="42" t="s">
        <v>479</v>
      </c>
      <c r="C8" s="43" t="s">
        <v>480</v>
      </c>
      <c r="D8" s="43" t="s">
        <v>481</v>
      </c>
      <c r="E8" s="43" t="s">
        <v>482</v>
      </c>
      <c r="F8" s="43" t="s">
        <v>483</v>
      </c>
      <c r="G8" s="43" t="s">
        <v>484</v>
      </c>
      <c r="H8" s="43" t="s">
        <v>485</v>
      </c>
      <c r="I8" s="43" t="s">
        <v>486</v>
      </c>
      <c r="J8" s="43" t="s">
        <v>487</v>
      </c>
    </row>
    <row r="9" spans="1:10" s="46" customFormat="1" ht="10.5">
      <c r="A9" s="44">
        <v>7000</v>
      </c>
      <c r="B9" s="45" t="s">
        <v>488</v>
      </c>
      <c r="C9" s="46">
        <v>0</v>
      </c>
      <c r="D9" s="46">
        <v>0</v>
      </c>
      <c r="E9" s="46">
        <v>0</v>
      </c>
      <c r="F9" s="46">
        <v>0</v>
      </c>
    </row>
    <row r="10" spans="1:10">
      <c r="A10" s="39">
        <v>7110</v>
      </c>
      <c r="B10" s="47" t="s">
        <v>484</v>
      </c>
      <c r="C10" s="48">
        <v>0</v>
      </c>
      <c r="D10" s="48">
        <v>0</v>
      </c>
      <c r="E10" s="48">
        <v>0</v>
      </c>
      <c r="F10" s="48">
        <v>0</v>
      </c>
    </row>
    <row r="11" spans="1:10">
      <c r="A11" s="39">
        <v>7120</v>
      </c>
      <c r="B11" s="47" t="s">
        <v>489</v>
      </c>
      <c r="C11" s="48">
        <v>0</v>
      </c>
      <c r="D11" s="48">
        <v>0</v>
      </c>
      <c r="E11" s="48">
        <v>0</v>
      </c>
      <c r="F11" s="48">
        <v>0</v>
      </c>
    </row>
    <row r="12" spans="1:10">
      <c r="A12" s="39">
        <v>7130</v>
      </c>
      <c r="B12" s="47" t="s">
        <v>490</v>
      </c>
      <c r="C12" s="48">
        <v>0</v>
      </c>
      <c r="D12" s="48">
        <v>0</v>
      </c>
      <c r="E12" s="48">
        <v>0</v>
      </c>
      <c r="F12" s="48">
        <v>0</v>
      </c>
    </row>
    <row r="13" spans="1:10">
      <c r="A13" s="39">
        <v>7140</v>
      </c>
      <c r="B13" s="47" t="s">
        <v>491</v>
      </c>
      <c r="C13" s="48">
        <v>0</v>
      </c>
      <c r="D13" s="48">
        <v>0</v>
      </c>
      <c r="E13" s="48">
        <v>0</v>
      </c>
      <c r="F13" s="48">
        <v>0</v>
      </c>
    </row>
    <row r="14" spans="1:10">
      <c r="A14" s="39">
        <v>7150</v>
      </c>
      <c r="B14" s="47" t="s">
        <v>492</v>
      </c>
      <c r="C14" s="48">
        <v>0</v>
      </c>
      <c r="D14" s="48">
        <v>0</v>
      </c>
      <c r="E14" s="48">
        <v>0</v>
      </c>
      <c r="F14" s="48">
        <v>0</v>
      </c>
    </row>
    <row r="15" spans="1:10">
      <c r="A15" s="39">
        <v>7160</v>
      </c>
      <c r="B15" s="47" t="s">
        <v>493</v>
      </c>
      <c r="C15" s="48">
        <v>0</v>
      </c>
      <c r="D15" s="48">
        <v>0</v>
      </c>
      <c r="E15" s="48">
        <v>0</v>
      </c>
      <c r="F15" s="48">
        <v>0</v>
      </c>
    </row>
    <row r="16" spans="1:10">
      <c r="A16" s="39">
        <v>7210</v>
      </c>
      <c r="B16" s="47" t="s">
        <v>494</v>
      </c>
      <c r="C16" s="48">
        <v>0</v>
      </c>
      <c r="D16" s="48">
        <v>0</v>
      </c>
      <c r="E16" s="48">
        <v>0</v>
      </c>
      <c r="F16" s="48">
        <v>0</v>
      </c>
    </row>
    <row r="17" spans="1:6">
      <c r="A17" s="39">
        <v>7220</v>
      </c>
      <c r="B17" s="47" t="s">
        <v>495</v>
      </c>
      <c r="C17" s="48">
        <v>0</v>
      </c>
      <c r="D17" s="48">
        <v>0</v>
      </c>
      <c r="E17" s="48">
        <v>0</v>
      </c>
      <c r="F17" s="48">
        <v>0</v>
      </c>
    </row>
    <row r="18" spans="1:6">
      <c r="A18" s="39">
        <v>7230</v>
      </c>
      <c r="B18" s="47" t="s">
        <v>496</v>
      </c>
      <c r="C18" s="48">
        <v>0</v>
      </c>
      <c r="D18" s="48">
        <v>0</v>
      </c>
      <c r="E18" s="48">
        <v>0</v>
      </c>
      <c r="F18" s="48">
        <v>0</v>
      </c>
    </row>
    <row r="19" spans="1:6">
      <c r="A19" s="39">
        <v>7240</v>
      </c>
      <c r="B19" s="47" t="s">
        <v>497</v>
      </c>
      <c r="C19" s="48">
        <v>0</v>
      </c>
      <c r="D19" s="48">
        <v>0</v>
      </c>
      <c r="E19" s="48">
        <v>0</v>
      </c>
      <c r="F19" s="48">
        <v>0</v>
      </c>
    </row>
    <row r="20" spans="1:6">
      <c r="A20" s="39">
        <v>7250</v>
      </c>
      <c r="B20" s="47" t="s">
        <v>498</v>
      </c>
      <c r="C20" s="48">
        <v>0</v>
      </c>
      <c r="D20" s="48">
        <v>0</v>
      </c>
      <c r="E20" s="48">
        <v>0</v>
      </c>
      <c r="F20" s="48">
        <v>0</v>
      </c>
    </row>
    <row r="21" spans="1:6">
      <c r="A21" s="39">
        <v>7260</v>
      </c>
      <c r="B21" s="47" t="s">
        <v>499</v>
      </c>
      <c r="C21" s="48">
        <v>0</v>
      </c>
      <c r="D21" s="48">
        <v>0</v>
      </c>
      <c r="E21" s="48">
        <v>0</v>
      </c>
      <c r="F21" s="48">
        <v>0</v>
      </c>
    </row>
    <row r="22" spans="1:6">
      <c r="A22" s="39">
        <v>7310</v>
      </c>
      <c r="B22" s="47" t="s">
        <v>500</v>
      </c>
      <c r="C22" s="48">
        <v>0</v>
      </c>
      <c r="D22" s="48">
        <v>0</v>
      </c>
      <c r="E22" s="48">
        <v>0</v>
      </c>
      <c r="F22" s="48">
        <v>0</v>
      </c>
    </row>
    <row r="23" spans="1:6">
      <c r="A23" s="39">
        <v>7320</v>
      </c>
      <c r="B23" s="47" t="s">
        <v>501</v>
      </c>
      <c r="C23" s="48">
        <v>0</v>
      </c>
      <c r="D23" s="48">
        <v>0</v>
      </c>
      <c r="E23" s="48">
        <v>0</v>
      </c>
      <c r="F23" s="48">
        <v>0</v>
      </c>
    </row>
    <row r="24" spans="1:6">
      <c r="A24" s="39">
        <v>7330</v>
      </c>
      <c r="B24" s="47" t="s">
        <v>502</v>
      </c>
      <c r="C24" s="48">
        <v>0</v>
      </c>
      <c r="D24" s="48">
        <v>0</v>
      </c>
      <c r="E24" s="48">
        <v>0</v>
      </c>
      <c r="F24" s="48">
        <v>0</v>
      </c>
    </row>
    <row r="25" spans="1:6">
      <c r="A25" s="39">
        <v>7340</v>
      </c>
      <c r="B25" s="47" t="s">
        <v>503</v>
      </c>
      <c r="C25" s="48">
        <v>0</v>
      </c>
      <c r="D25" s="48">
        <v>0</v>
      </c>
      <c r="E25" s="48">
        <v>0</v>
      </c>
      <c r="F25" s="48">
        <v>0</v>
      </c>
    </row>
    <row r="26" spans="1:6">
      <c r="A26" s="39">
        <v>7350</v>
      </c>
      <c r="B26" s="47" t="s">
        <v>504</v>
      </c>
      <c r="C26" s="48">
        <v>0</v>
      </c>
      <c r="D26" s="48">
        <v>0</v>
      </c>
      <c r="E26" s="48">
        <v>0</v>
      </c>
      <c r="F26" s="48">
        <v>0</v>
      </c>
    </row>
    <row r="27" spans="1:6">
      <c r="A27" s="39">
        <v>7360</v>
      </c>
      <c r="B27" s="47" t="s">
        <v>505</v>
      </c>
      <c r="C27" s="48">
        <v>0</v>
      </c>
      <c r="D27" s="48">
        <v>0</v>
      </c>
      <c r="E27" s="48">
        <v>0</v>
      </c>
      <c r="F27" s="48">
        <v>0</v>
      </c>
    </row>
    <row r="28" spans="1:6">
      <c r="A28" s="39">
        <v>7410</v>
      </c>
      <c r="B28" s="47" t="s">
        <v>506</v>
      </c>
      <c r="C28" s="48">
        <v>0</v>
      </c>
      <c r="D28" s="48">
        <v>0</v>
      </c>
      <c r="E28" s="48">
        <v>0</v>
      </c>
      <c r="F28" s="48">
        <v>0</v>
      </c>
    </row>
    <row r="29" spans="1:6">
      <c r="A29" s="39">
        <v>7420</v>
      </c>
      <c r="B29" s="47" t="s">
        <v>507</v>
      </c>
      <c r="C29" s="48">
        <v>0</v>
      </c>
      <c r="D29" s="48">
        <v>0</v>
      </c>
      <c r="E29" s="48">
        <v>0</v>
      </c>
      <c r="F29" s="48">
        <v>0</v>
      </c>
    </row>
    <row r="30" spans="1:6">
      <c r="A30" s="39">
        <v>7510</v>
      </c>
      <c r="B30" s="47" t="s">
        <v>508</v>
      </c>
      <c r="C30" s="48">
        <v>0</v>
      </c>
      <c r="D30" s="48">
        <v>0</v>
      </c>
      <c r="E30" s="48">
        <v>0</v>
      </c>
      <c r="F30" s="48">
        <v>0</v>
      </c>
    </row>
    <row r="31" spans="1:6">
      <c r="A31" s="39">
        <v>7520</v>
      </c>
      <c r="B31" s="47" t="s">
        <v>509</v>
      </c>
      <c r="C31" s="48">
        <v>0</v>
      </c>
      <c r="D31" s="48">
        <v>0</v>
      </c>
      <c r="E31" s="48">
        <v>0</v>
      </c>
      <c r="F31" s="48">
        <v>0</v>
      </c>
    </row>
    <row r="32" spans="1:6">
      <c r="A32" s="39">
        <v>7610</v>
      </c>
      <c r="B32" s="47" t="s">
        <v>510</v>
      </c>
      <c r="C32" s="48">
        <v>0</v>
      </c>
      <c r="D32" s="48">
        <v>0</v>
      </c>
      <c r="E32" s="48">
        <v>0</v>
      </c>
      <c r="F32" s="48">
        <v>0</v>
      </c>
    </row>
    <row r="33" spans="1:6">
      <c r="A33" s="39">
        <v>7620</v>
      </c>
      <c r="B33" s="47" t="s">
        <v>511</v>
      </c>
      <c r="C33" s="48">
        <v>0</v>
      </c>
      <c r="D33" s="48">
        <v>0</v>
      </c>
      <c r="E33" s="48">
        <v>0</v>
      </c>
      <c r="F33" s="48">
        <v>0</v>
      </c>
    </row>
    <row r="34" spans="1:6">
      <c r="A34" s="39">
        <v>7630</v>
      </c>
      <c r="B34" s="47" t="s">
        <v>512</v>
      </c>
      <c r="C34" s="48">
        <v>0</v>
      </c>
      <c r="D34" s="48">
        <v>0</v>
      </c>
      <c r="E34" s="48">
        <v>0</v>
      </c>
      <c r="F34" s="48">
        <v>0</v>
      </c>
    </row>
    <row r="35" spans="1:6">
      <c r="A35" s="39">
        <v>7640</v>
      </c>
      <c r="B35" s="47" t="s">
        <v>513</v>
      </c>
      <c r="C35" s="48">
        <v>0</v>
      </c>
      <c r="D35" s="48">
        <v>0</v>
      </c>
      <c r="E35" s="48">
        <v>0</v>
      </c>
      <c r="F35" s="48">
        <v>0</v>
      </c>
    </row>
    <row r="36" spans="1:6">
      <c r="C36" s="48"/>
      <c r="D36" s="48"/>
      <c r="E36" s="48"/>
      <c r="F36" s="48"/>
    </row>
    <row r="37" spans="1:6" s="46" customFormat="1" ht="10.5">
      <c r="A37" s="44">
        <v>8000</v>
      </c>
      <c r="B37" s="45" t="s">
        <v>582</v>
      </c>
    </row>
    <row r="38" spans="1:6" ht="10.5" thickBot="1"/>
    <row r="39" spans="1:6" ht="11.5">
      <c r="B39" s="181" t="s">
        <v>546</v>
      </c>
      <c r="C39" s="182"/>
    </row>
    <row r="40" spans="1:6" ht="11.5">
      <c r="B40" s="19" t="s">
        <v>479</v>
      </c>
      <c r="C40" s="20">
        <f>H1</f>
        <v>2025</v>
      </c>
    </row>
    <row r="41" spans="1:6">
      <c r="A41" s="39">
        <v>8110</v>
      </c>
      <c r="B41" s="49" t="s">
        <v>514</v>
      </c>
      <c r="C41" s="50">
        <v>56500404.310000002</v>
      </c>
    </row>
    <row r="42" spans="1:6">
      <c r="A42" s="39">
        <v>8120</v>
      </c>
      <c r="B42" s="49" t="s">
        <v>515</v>
      </c>
      <c r="C42" s="50">
        <v>11595606.300000001</v>
      </c>
    </row>
    <row r="43" spans="1:6">
      <c r="A43" s="39">
        <v>8130</v>
      </c>
      <c r="B43" s="49" t="s">
        <v>516</v>
      </c>
      <c r="C43" s="50">
        <v>17313485.359999999</v>
      </c>
    </row>
    <row r="44" spans="1:6">
      <c r="A44" s="39">
        <v>8140</v>
      </c>
      <c r="B44" s="49" t="s">
        <v>517</v>
      </c>
      <c r="C44" s="50">
        <v>62218283.869999997</v>
      </c>
    </row>
    <row r="45" spans="1:6" ht="10.5" thickBot="1">
      <c r="A45" s="39">
        <v>8150</v>
      </c>
      <c r="B45" s="51" t="s">
        <v>518</v>
      </c>
      <c r="C45" s="52">
        <v>62218283.369999997</v>
      </c>
    </row>
    <row r="47" spans="1:6" ht="10.5" thickBot="1"/>
    <row r="48" spans="1:6" ht="11.5">
      <c r="B48" s="181" t="s">
        <v>547</v>
      </c>
      <c r="C48" s="182"/>
    </row>
    <row r="49" spans="1:5" ht="11.5">
      <c r="B49" s="19" t="s">
        <v>479</v>
      </c>
      <c r="C49" s="20">
        <f>C40</f>
        <v>2025</v>
      </c>
    </row>
    <row r="50" spans="1:5">
      <c r="A50" s="39">
        <v>8210</v>
      </c>
      <c r="B50" s="49" t="s">
        <v>519</v>
      </c>
      <c r="C50" s="53">
        <v>56500404.310000002</v>
      </c>
    </row>
    <row r="51" spans="1:5">
      <c r="A51" s="39">
        <v>8220</v>
      </c>
      <c r="B51" s="49" t="s">
        <v>520</v>
      </c>
      <c r="C51" s="53">
        <v>5833419.4699999997</v>
      </c>
    </row>
    <row r="52" spans="1:5">
      <c r="A52" s="39">
        <v>8230</v>
      </c>
      <c r="B52" s="49" t="s">
        <v>521</v>
      </c>
      <c r="C52" s="53">
        <v>17313485.359999999</v>
      </c>
    </row>
    <row r="53" spans="1:5">
      <c r="A53" s="39">
        <v>8240</v>
      </c>
      <c r="B53" s="49" t="s">
        <v>522</v>
      </c>
      <c r="C53" s="53">
        <v>3772827.36</v>
      </c>
    </row>
    <row r="54" spans="1:5">
      <c r="A54" s="39">
        <v>8250</v>
      </c>
      <c r="B54" s="49" t="s">
        <v>523</v>
      </c>
      <c r="C54" s="53">
        <v>64207642.840000004</v>
      </c>
    </row>
    <row r="55" spans="1:5">
      <c r="A55" s="39">
        <v>8260</v>
      </c>
      <c r="B55" s="49" t="s">
        <v>524</v>
      </c>
      <c r="C55" s="53">
        <v>64207642.840000004</v>
      </c>
    </row>
    <row r="56" spans="1:5" ht="10.5" thickBot="1">
      <c r="A56" s="39">
        <v>8270</v>
      </c>
      <c r="B56" s="51" t="s">
        <v>525</v>
      </c>
      <c r="C56" s="54">
        <v>64152272.740000002</v>
      </c>
    </row>
    <row r="59" spans="1:5">
      <c r="B59" s="55" t="s">
        <v>55</v>
      </c>
    </row>
    <row r="62" spans="1:5">
      <c r="E62" s="48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revision/>
  <cp:lastPrinted>2026-02-24T10:50:09Z</cp:lastPrinted>
  <dcterms:created xsi:type="dcterms:W3CDTF">2012-12-11T20:36:24Z</dcterms:created>
  <dcterms:modified xsi:type="dcterms:W3CDTF">2026-02-24T10:51:25Z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